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 Herpt\Desktop\Documents\Rens\Aachterum\Avondcompetitie\2024-2025\"/>
    </mc:Choice>
  </mc:AlternateContent>
  <xr:revisionPtr revIDLastSave="0" documentId="13_ncr:1_{D035C5B7-528F-4DC9-98D6-01356559F3FF}" xr6:coauthVersionLast="36" xr6:coauthVersionMax="36" xr10:uidLastSave="{00000000-0000-0000-0000-000000000000}"/>
  <bookViews>
    <workbookView xWindow="0" yWindow="0" windowWidth="23040" windowHeight="8772" activeTab="5" xr2:uid="{B86A9D4C-5110-40A3-92D0-EAF23F3740C1}"/>
  </bookViews>
  <sheets>
    <sheet name="Spelers" sheetId="3" r:id="rId1"/>
    <sheet name="Speelschema" sheetId="2" r:id="rId2"/>
    <sheet name="Uitslagen Poule A" sheetId="4" r:id="rId3"/>
    <sheet name="Uitslagen Poule B" sheetId="5" r:id="rId4"/>
    <sheet name="Stand" sheetId="1" r:id="rId5"/>
    <sheet name="Blad1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Q110" i="5" l="1"/>
  <c r="P110" i="5"/>
  <c r="M110" i="5"/>
  <c r="L110" i="5"/>
  <c r="K110" i="5"/>
  <c r="I110" i="5"/>
  <c r="G110" i="5"/>
  <c r="F110" i="5"/>
  <c r="C110" i="5"/>
  <c r="B110" i="5"/>
  <c r="Q109" i="5"/>
  <c r="P109" i="5"/>
  <c r="M109" i="5"/>
  <c r="L109" i="5"/>
  <c r="K109" i="5"/>
  <c r="I109" i="5"/>
  <c r="G109" i="5"/>
  <c r="F109" i="5"/>
  <c r="C109" i="5"/>
  <c r="B109" i="5"/>
  <c r="Q108" i="5"/>
  <c r="P108" i="5"/>
  <c r="M108" i="5"/>
  <c r="L108" i="5"/>
  <c r="K108" i="5"/>
  <c r="I108" i="5"/>
  <c r="G108" i="5"/>
  <c r="F108" i="5"/>
  <c r="C108" i="5"/>
  <c r="B108" i="5"/>
  <c r="Q107" i="5"/>
  <c r="P107" i="5"/>
  <c r="M107" i="5"/>
  <c r="L107" i="5"/>
  <c r="K107" i="5"/>
  <c r="I107" i="5"/>
  <c r="G107" i="5"/>
  <c r="F107" i="5"/>
  <c r="C107" i="5"/>
  <c r="B107" i="5"/>
  <c r="Q106" i="5"/>
  <c r="P106" i="5"/>
  <c r="M106" i="5"/>
  <c r="L106" i="5"/>
  <c r="K106" i="5"/>
  <c r="I106" i="5"/>
  <c r="G106" i="5"/>
  <c r="F106" i="5"/>
  <c r="C106" i="5"/>
  <c r="B106" i="5"/>
  <c r="Q104" i="5"/>
  <c r="P104" i="5"/>
  <c r="M104" i="5"/>
  <c r="L104" i="5"/>
  <c r="K104" i="5"/>
  <c r="I104" i="5"/>
  <c r="G104" i="5"/>
  <c r="F104" i="5"/>
  <c r="C104" i="5"/>
  <c r="B104" i="5"/>
  <c r="Q103" i="5"/>
  <c r="P103" i="5"/>
  <c r="M103" i="5"/>
  <c r="L103" i="5"/>
  <c r="K103" i="5"/>
  <c r="I103" i="5"/>
  <c r="G103" i="5"/>
  <c r="F103" i="5"/>
  <c r="C103" i="5"/>
  <c r="B103" i="5"/>
  <c r="Q102" i="5"/>
  <c r="P102" i="5"/>
  <c r="M102" i="5"/>
  <c r="L102" i="5"/>
  <c r="K102" i="5"/>
  <c r="I102" i="5"/>
  <c r="G102" i="5"/>
  <c r="F102" i="5"/>
  <c r="C102" i="5"/>
  <c r="B102" i="5"/>
  <c r="Q101" i="5"/>
  <c r="P101" i="5"/>
  <c r="M101" i="5"/>
  <c r="L101" i="5"/>
  <c r="K101" i="5"/>
  <c r="I101" i="5"/>
  <c r="G101" i="5"/>
  <c r="F101" i="5"/>
  <c r="C101" i="5"/>
  <c r="B101" i="5"/>
  <c r="Q100" i="5"/>
  <c r="P100" i="5"/>
  <c r="M100" i="5"/>
  <c r="L100" i="5"/>
  <c r="K100" i="5"/>
  <c r="I100" i="5"/>
  <c r="G100" i="5"/>
  <c r="F100" i="5"/>
  <c r="C100" i="5"/>
  <c r="B100" i="5"/>
  <c r="Q98" i="5"/>
  <c r="P98" i="5"/>
  <c r="M98" i="5"/>
  <c r="L98" i="5"/>
  <c r="K98" i="5"/>
  <c r="I98" i="5"/>
  <c r="G98" i="5"/>
  <c r="F98" i="5"/>
  <c r="C98" i="5"/>
  <c r="B98" i="5"/>
  <c r="Q97" i="5"/>
  <c r="P97" i="5"/>
  <c r="M97" i="5"/>
  <c r="L97" i="5"/>
  <c r="K97" i="5"/>
  <c r="I97" i="5"/>
  <c r="G97" i="5"/>
  <c r="F97" i="5"/>
  <c r="C97" i="5"/>
  <c r="B97" i="5"/>
  <c r="Q96" i="5"/>
  <c r="P96" i="5"/>
  <c r="M96" i="5"/>
  <c r="L96" i="5"/>
  <c r="K96" i="5"/>
  <c r="I96" i="5"/>
  <c r="G96" i="5"/>
  <c r="F96" i="5"/>
  <c r="C96" i="5"/>
  <c r="B96" i="5"/>
  <c r="Q95" i="5"/>
  <c r="P95" i="5"/>
  <c r="M95" i="5"/>
  <c r="L95" i="5"/>
  <c r="K95" i="5"/>
  <c r="I95" i="5"/>
  <c r="G95" i="5"/>
  <c r="F95" i="5"/>
  <c r="C95" i="5"/>
  <c r="B95" i="5"/>
  <c r="Q94" i="5"/>
  <c r="P94" i="5"/>
  <c r="M94" i="5"/>
  <c r="L94" i="5"/>
  <c r="K94" i="5"/>
  <c r="I94" i="5"/>
  <c r="G94" i="5"/>
  <c r="F94" i="5"/>
  <c r="C94" i="5"/>
  <c r="B94" i="5"/>
  <c r="Q92" i="5"/>
  <c r="P92" i="5"/>
  <c r="M92" i="5"/>
  <c r="L92" i="5"/>
  <c r="K92" i="5"/>
  <c r="I92" i="5"/>
  <c r="G92" i="5"/>
  <c r="F92" i="5"/>
  <c r="C92" i="5"/>
  <c r="B92" i="5"/>
  <c r="Q91" i="5"/>
  <c r="P91" i="5"/>
  <c r="M91" i="5"/>
  <c r="L91" i="5"/>
  <c r="K91" i="5"/>
  <c r="I91" i="5"/>
  <c r="G91" i="5"/>
  <c r="F91" i="5"/>
  <c r="C91" i="5"/>
  <c r="B91" i="5"/>
  <c r="Q90" i="5"/>
  <c r="P90" i="5"/>
  <c r="M90" i="5"/>
  <c r="L90" i="5"/>
  <c r="K90" i="5"/>
  <c r="I90" i="5"/>
  <c r="G90" i="5"/>
  <c r="F90" i="5"/>
  <c r="C90" i="5"/>
  <c r="B90" i="5"/>
  <c r="Q89" i="5"/>
  <c r="P89" i="5"/>
  <c r="M89" i="5"/>
  <c r="L89" i="5"/>
  <c r="K89" i="5"/>
  <c r="I89" i="5"/>
  <c r="G89" i="5"/>
  <c r="F89" i="5"/>
  <c r="C89" i="5"/>
  <c r="B89" i="5"/>
  <c r="Q88" i="5"/>
  <c r="P88" i="5"/>
  <c r="M88" i="5"/>
  <c r="L88" i="5"/>
  <c r="K88" i="5"/>
  <c r="I88" i="5"/>
  <c r="G88" i="5"/>
  <c r="F88" i="5"/>
  <c r="C88" i="5"/>
  <c r="B88" i="5"/>
  <c r="Q86" i="5"/>
  <c r="P86" i="5"/>
  <c r="M86" i="5"/>
  <c r="L86" i="5"/>
  <c r="K86" i="5"/>
  <c r="I86" i="5"/>
  <c r="G86" i="5"/>
  <c r="F86" i="5"/>
  <c r="C86" i="5"/>
  <c r="B86" i="5"/>
  <c r="Q85" i="5"/>
  <c r="P85" i="5"/>
  <c r="M85" i="5"/>
  <c r="L85" i="5"/>
  <c r="K85" i="5"/>
  <c r="I85" i="5"/>
  <c r="G85" i="5"/>
  <c r="F85" i="5"/>
  <c r="C85" i="5"/>
  <c r="B85" i="5"/>
  <c r="Q84" i="5"/>
  <c r="P84" i="5"/>
  <c r="M84" i="5"/>
  <c r="L84" i="5"/>
  <c r="K84" i="5"/>
  <c r="I84" i="5"/>
  <c r="G84" i="5"/>
  <c r="F84" i="5"/>
  <c r="C84" i="5"/>
  <c r="B84" i="5"/>
  <c r="Q83" i="5"/>
  <c r="P83" i="5"/>
  <c r="M83" i="5"/>
  <c r="L83" i="5"/>
  <c r="K83" i="5"/>
  <c r="I83" i="5"/>
  <c r="G83" i="5"/>
  <c r="F83" i="5"/>
  <c r="C83" i="5"/>
  <c r="B83" i="5"/>
  <c r="Q82" i="5"/>
  <c r="P82" i="5"/>
  <c r="M82" i="5"/>
  <c r="L82" i="5"/>
  <c r="K82" i="5"/>
  <c r="I82" i="5"/>
  <c r="G82" i="5"/>
  <c r="F82" i="5"/>
  <c r="C82" i="5"/>
  <c r="B82" i="5"/>
  <c r="Q80" i="5"/>
  <c r="P80" i="5"/>
  <c r="M80" i="5"/>
  <c r="L80" i="5"/>
  <c r="K80" i="5"/>
  <c r="I80" i="5"/>
  <c r="G80" i="5"/>
  <c r="F80" i="5"/>
  <c r="C80" i="5"/>
  <c r="B80" i="5"/>
  <c r="Q79" i="5"/>
  <c r="P79" i="5"/>
  <c r="M79" i="5"/>
  <c r="L79" i="5"/>
  <c r="K79" i="5"/>
  <c r="I79" i="5"/>
  <c r="G79" i="5"/>
  <c r="F79" i="5"/>
  <c r="C79" i="5"/>
  <c r="B79" i="5"/>
  <c r="Q78" i="5"/>
  <c r="P78" i="5"/>
  <c r="M78" i="5"/>
  <c r="L78" i="5"/>
  <c r="K78" i="5"/>
  <c r="I78" i="5"/>
  <c r="G78" i="5"/>
  <c r="F78" i="5"/>
  <c r="C78" i="5"/>
  <c r="B78" i="5"/>
  <c r="Q77" i="5"/>
  <c r="P77" i="5"/>
  <c r="M77" i="5"/>
  <c r="L77" i="5"/>
  <c r="K77" i="5"/>
  <c r="I77" i="5"/>
  <c r="G77" i="5"/>
  <c r="F77" i="5"/>
  <c r="C77" i="5"/>
  <c r="B77" i="5"/>
  <c r="Q76" i="5"/>
  <c r="P76" i="5"/>
  <c r="M76" i="5"/>
  <c r="L76" i="5"/>
  <c r="K76" i="5"/>
  <c r="I76" i="5"/>
  <c r="G76" i="5"/>
  <c r="F76" i="5"/>
  <c r="C76" i="5"/>
  <c r="B76" i="5"/>
  <c r="Q74" i="5"/>
  <c r="P74" i="5"/>
  <c r="M74" i="5"/>
  <c r="L74" i="5"/>
  <c r="K74" i="5"/>
  <c r="I74" i="5"/>
  <c r="G74" i="5"/>
  <c r="F74" i="5"/>
  <c r="C74" i="5"/>
  <c r="B74" i="5"/>
  <c r="Q73" i="5"/>
  <c r="P73" i="5"/>
  <c r="M73" i="5"/>
  <c r="L73" i="5"/>
  <c r="K73" i="5"/>
  <c r="I73" i="5"/>
  <c r="G73" i="5"/>
  <c r="F73" i="5"/>
  <c r="C73" i="5"/>
  <c r="B73" i="5"/>
  <c r="Q72" i="5"/>
  <c r="P72" i="5"/>
  <c r="M72" i="5"/>
  <c r="L72" i="5"/>
  <c r="K72" i="5"/>
  <c r="I72" i="5"/>
  <c r="G72" i="5"/>
  <c r="F72" i="5"/>
  <c r="C72" i="5"/>
  <c r="B72" i="5"/>
  <c r="Q71" i="5"/>
  <c r="P71" i="5"/>
  <c r="M71" i="5"/>
  <c r="L71" i="5"/>
  <c r="K71" i="5"/>
  <c r="I71" i="5"/>
  <c r="G71" i="5"/>
  <c r="F71" i="5"/>
  <c r="C71" i="5"/>
  <c r="B71" i="5"/>
  <c r="Q70" i="5"/>
  <c r="P70" i="5"/>
  <c r="M70" i="5"/>
  <c r="L70" i="5"/>
  <c r="K70" i="5"/>
  <c r="I70" i="5"/>
  <c r="G70" i="5"/>
  <c r="F70" i="5"/>
  <c r="C70" i="5"/>
  <c r="B70" i="5"/>
  <c r="P68" i="5"/>
  <c r="M68" i="5"/>
  <c r="L68" i="5"/>
  <c r="K68" i="5"/>
  <c r="I68" i="5"/>
  <c r="F68" i="5"/>
  <c r="G68" i="5" s="1"/>
  <c r="C68" i="5"/>
  <c r="B68" i="5"/>
  <c r="P67" i="5"/>
  <c r="M67" i="5"/>
  <c r="L67" i="5"/>
  <c r="K67" i="5"/>
  <c r="I67" i="5"/>
  <c r="F67" i="5"/>
  <c r="G67" i="5" s="1"/>
  <c r="C67" i="5"/>
  <c r="B67" i="5"/>
  <c r="P66" i="5"/>
  <c r="M66" i="5"/>
  <c r="L66" i="5"/>
  <c r="K66" i="5"/>
  <c r="I66" i="5"/>
  <c r="F66" i="5"/>
  <c r="G66" i="5" s="1"/>
  <c r="C66" i="5"/>
  <c r="B66" i="5"/>
  <c r="P65" i="5"/>
  <c r="M65" i="5"/>
  <c r="L65" i="5"/>
  <c r="K65" i="5"/>
  <c r="I65" i="5"/>
  <c r="F65" i="5"/>
  <c r="G65" i="5" s="1"/>
  <c r="C65" i="5"/>
  <c r="B65" i="5"/>
  <c r="Q64" i="5"/>
  <c r="P64" i="5"/>
  <c r="M64" i="5"/>
  <c r="L64" i="5"/>
  <c r="K64" i="5"/>
  <c r="I64" i="5"/>
  <c r="G64" i="5"/>
  <c r="F64" i="5"/>
  <c r="C64" i="5"/>
  <c r="B64" i="5"/>
  <c r="P62" i="5"/>
  <c r="Q62" i="5" s="1"/>
  <c r="M62" i="5"/>
  <c r="L62" i="5"/>
  <c r="K62" i="5"/>
  <c r="I62" i="5"/>
  <c r="F62" i="5"/>
  <c r="C62" i="5"/>
  <c r="B62" i="5"/>
  <c r="P61" i="5"/>
  <c r="Q61" i="5" s="1"/>
  <c r="M61" i="5"/>
  <c r="L61" i="5"/>
  <c r="K61" i="5"/>
  <c r="I61" i="5"/>
  <c r="F61" i="5"/>
  <c r="C61" i="5"/>
  <c r="B61" i="5"/>
  <c r="P60" i="5"/>
  <c r="Q60" i="5" s="1"/>
  <c r="M60" i="5"/>
  <c r="L60" i="5"/>
  <c r="K60" i="5"/>
  <c r="I60" i="5"/>
  <c r="F60" i="5"/>
  <c r="C60" i="5"/>
  <c r="B60" i="5"/>
  <c r="P59" i="5"/>
  <c r="Q59" i="5" s="1"/>
  <c r="M59" i="5"/>
  <c r="L59" i="5"/>
  <c r="K59" i="5"/>
  <c r="I59" i="5"/>
  <c r="F59" i="5"/>
  <c r="C59" i="5"/>
  <c r="B59" i="5"/>
  <c r="P58" i="5"/>
  <c r="Q58" i="5" s="1"/>
  <c r="M58" i="5"/>
  <c r="L58" i="5"/>
  <c r="K58" i="5"/>
  <c r="I58" i="5"/>
  <c r="F58" i="5"/>
  <c r="C58" i="5"/>
  <c r="B58" i="5"/>
  <c r="P55" i="5"/>
  <c r="Q55" i="5" s="1"/>
  <c r="M55" i="5"/>
  <c r="L55" i="5"/>
  <c r="K55" i="5"/>
  <c r="I55" i="5"/>
  <c r="F55" i="5"/>
  <c r="C55" i="5"/>
  <c r="B55" i="5"/>
  <c r="P54" i="5"/>
  <c r="Q54" i="5" s="1"/>
  <c r="M54" i="5"/>
  <c r="L54" i="5"/>
  <c r="K54" i="5"/>
  <c r="I54" i="5"/>
  <c r="F54" i="5"/>
  <c r="C54" i="5"/>
  <c r="B54" i="5"/>
  <c r="P53" i="5"/>
  <c r="M53" i="5"/>
  <c r="L53" i="5"/>
  <c r="K53" i="5"/>
  <c r="I53" i="5"/>
  <c r="F53" i="5"/>
  <c r="C53" i="5"/>
  <c r="B53" i="5"/>
  <c r="P52" i="5"/>
  <c r="M52" i="5"/>
  <c r="L52" i="5"/>
  <c r="K52" i="5"/>
  <c r="I52" i="5"/>
  <c r="F52" i="5"/>
  <c r="C52" i="5"/>
  <c r="B52" i="5"/>
  <c r="P51" i="5"/>
  <c r="M51" i="5"/>
  <c r="L51" i="5"/>
  <c r="K51" i="5"/>
  <c r="I51" i="5"/>
  <c r="F51" i="5"/>
  <c r="C51" i="5"/>
  <c r="B51" i="5"/>
  <c r="P49" i="5"/>
  <c r="M49" i="5"/>
  <c r="L49" i="5"/>
  <c r="K49" i="5"/>
  <c r="I49" i="5"/>
  <c r="F49" i="5"/>
  <c r="C49" i="5"/>
  <c r="B49" i="5"/>
  <c r="P48" i="5"/>
  <c r="M48" i="5"/>
  <c r="L48" i="5"/>
  <c r="K48" i="5"/>
  <c r="I48" i="5"/>
  <c r="F48" i="5"/>
  <c r="C48" i="5"/>
  <c r="B48" i="5"/>
  <c r="P47" i="5"/>
  <c r="M47" i="5"/>
  <c r="L47" i="5"/>
  <c r="K47" i="5"/>
  <c r="I47" i="5"/>
  <c r="F47" i="5"/>
  <c r="C47" i="5"/>
  <c r="B47" i="5"/>
  <c r="P46" i="5"/>
  <c r="M46" i="5"/>
  <c r="L46" i="5"/>
  <c r="K46" i="5"/>
  <c r="I46" i="5"/>
  <c r="F46" i="5"/>
  <c r="C46" i="5"/>
  <c r="B46" i="5"/>
  <c r="P45" i="5"/>
  <c r="M45" i="5"/>
  <c r="L45" i="5"/>
  <c r="K45" i="5"/>
  <c r="I45" i="5"/>
  <c r="F45" i="5"/>
  <c r="C45" i="5"/>
  <c r="B45" i="5"/>
  <c r="P43" i="5"/>
  <c r="M43" i="5"/>
  <c r="L43" i="5"/>
  <c r="K43" i="5"/>
  <c r="I43" i="5"/>
  <c r="F43" i="5"/>
  <c r="C43" i="5"/>
  <c r="B43" i="5"/>
  <c r="P42" i="5"/>
  <c r="M42" i="5"/>
  <c r="L42" i="5"/>
  <c r="K42" i="5"/>
  <c r="I42" i="5"/>
  <c r="F42" i="5"/>
  <c r="C42" i="5"/>
  <c r="B42" i="5"/>
  <c r="P41" i="5"/>
  <c r="M41" i="5"/>
  <c r="L41" i="5"/>
  <c r="K41" i="5"/>
  <c r="I41" i="5"/>
  <c r="F41" i="5"/>
  <c r="C41" i="5"/>
  <c r="B41" i="5"/>
  <c r="P40" i="5"/>
  <c r="M40" i="5"/>
  <c r="L40" i="5"/>
  <c r="K40" i="5"/>
  <c r="I40" i="5"/>
  <c r="F40" i="5"/>
  <c r="C40" i="5"/>
  <c r="B40" i="5"/>
  <c r="P39" i="5"/>
  <c r="M39" i="5"/>
  <c r="L39" i="5"/>
  <c r="K39" i="5"/>
  <c r="I39" i="5"/>
  <c r="F39" i="5"/>
  <c r="C39" i="5"/>
  <c r="B39" i="5"/>
  <c r="P37" i="5"/>
  <c r="M37" i="5"/>
  <c r="L37" i="5"/>
  <c r="K37" i="5"/>
  <c r="I37" i="5"/>
  <c r="F37" i="5"/>
  <c r="C37" i="5"/>
  <c r="B37" i="5"/>
  <c r="P36" i="5"/>
  <c r="M36" i="5"/>
  <c r="L36" i="5"/>
  <c r="K36" i="5"/>
  <c r="I36" i="5"/>
  <c r="F36" i="5"/>
  <c r="C36" i="5"/>
  <c r="B36" i="5"/>
  <c r="P35" i="5"/>
  <c r="M35" i="5"/>
  <c r="L35" i="5"/>
  <c r="K35" i="5"/>
  <c r="I35" i="5"/>
  <c r="F35" i="5"/>
  <c r="C35" i="5"/>
  <c r="B35" i="5"/>
  <c r="P34" i="5"/>
  <c r="M34" i="5"/>
  <c r="L34" i="5"/>
  <c r="K34" i="5"/>
  <c r="I34" i="5"/>
  <c r="F34" i="5"/>
  <c r="C34" i="5"/>
  <c r="B34" i="5"/>
  <c r="P33" i="5"/>
  <c r="M33" i="5"/>
  <c r="L33" i="5"/>
  <c r="K33" i="5"/>
  <c r="I33" i="5"/>
  <c r="F33" i="5"/>
  <c r="C33" i="5"/>
  <c r="B33" i="5"/>
  <c r="P31" i="5"/>
  <c r="M31" i="5"/>
  <c r="L31" i="5"/>
  <c r="K31" i="5"/>
  <c r="I31" i="5"/>
  <c r="F31" i="5"/>
  <c r="C31" i="5"/>
  <c r="B31" i="5"/>
  <c r="P30" i="5"/>
  <c r="M30" i="5"/>
  <c r="L30" i="5"/>
  <c r="K30" i="5"/>
  <c r="I30" i="5"/>
  <c r="F30" i="5"/>
  <c r="C30" i="5"/>
  <c r="B30" i="5"/>
  <c r="P29" i="5"/>
  <c r="M29" i="5"/>
  <c r="L29" i="5"/>
  <c r="K29" i="5"/>
  <c r="I29" i="5"/>
  <c r="F29" i="5"/>
  <c r="C29" i="5"/>
  <c r="B29" i="5"/>
  <c r="P28" i="5"/>
  <c r="M28" i="5"/>
  <c r="L28" i="5"/>
  <c r="K28" i="5"/>
  <c r="I28" i="5"/>
  <c r="F28" i="5"/>
  <c r="C28" i="5"/>
  <c r="B28" i="5"/>
  <c r="P27" i="5"/>
  <c r="M27" i="5"/>
  <c r="L27" i="5"/>
  <c r="K27" i="5"/>
  <c r="I27" i="5"/>
  <c r="F27" i="5"/>
  <c r="C27" i="5"/>
  <c r="B27" i="5"/>
  <c r="P25" i="5"/>
  <c r="M25" i="5"/>
  <c r="L25" i="5"/>
  <c r="K25" i="5"/>
  <c r="I25" i="5"/>
  <c r="F25" i="5"/>
  <c r="C25" i="5"/>
  <c r="B25" i="5"/>
  <c r="P24" i="5"/>
  <c r="M24" i="5"/>
  <c r="L24" i="5"/>
  <c r="K24" i="5"/>
  <c r="I24" i="5"/>
  <c r="F24" i="5"/>
  <c r="C24" i="5"/>
  <c r="B24" i="5"/>
  <c r="P23" i="5"/>
  <c r="M23" i="5"/>
  <c r="L23" i="5"/>
  <c r="K23" i="5"/>
  <c r="I23" i="5"/>
  <c r="F23" i="5"/>
  <c r="C23" i="5"/>
  <c r="B23" i="5"/>
  <c r="P22" i="5"/>
  <c r="M22" i="5"/>
  <c r="L22" i="5"/>
  <c r="K22" i="5"/>
  <c r="I22" i="5"/>
  <c r="F22" i="5"/>
  <c r="C22" i="5"/>
  <c r="B22" i="5"/>
  <c r="P21" i="5"/>
  <c r="M21" i="5"/>
  <c r="L21" i="5"/>
  <c r="K21" i="5"/>
  <c r="I21" i="5"/>
  <c r="F21" i="5"/>
  <c r="C21" i="5"/>
  <c r="B21" i="5"/>
  <c r="P19" i="5"/>
  <c r="M19" i="5"/>
  <c r="L19" i="5"/>
  <c r="K19" i="5"/>
  <c r="I19" i="5"/>
  <c r="F19" i="5"/>
  <c r="C19" i="5"/>
  <c r="B19" i="5"/>
  <c r="P18" i="5"/>
  <c r="M18" i="5"/>
  <c r="L18" i="5"/>
  <c r="K18" i="5"/>
  <c r="I18" i="5"/>
  <c r="F18" i="5"/>
  <c r="C18" i="5"/>
  <c r="B18" i="5"/>
  <c r="P17" i="5"/>
  <c r="M17" i="5"/>
  <c r="L17" i="5"/>
  <c r="K17" i="5"/>
  <c r="I17" i="5"/>
  <c r="F17" i="5"/>
  <c r="C17" i="5"/>
  <c r="B17" i="5"/>
  <c r="P16" i="5"/>
  <c r="M16" i="5"/>
  <c r="L16" i="5"/>
  <c r="K16" i="5"/>
  <c r="I16" i="5"/>
  <c r="F16" i="5"/>
  <c r="C16" i="5"/>
  <c r="B16" i="5"/>
  <c r="P15" i="5"/>
  <c r="M15" i="5"/>
  <c r="L15" i="5"/>
  <c r="K15" i="5"/>
  <c r="I15" i="5"/>
  <c r="F15" i="5"/>
  <c r="C15" i="5"/>
  <c r="B15" i="5"/>
  <c r="P13" i="5"/>
  <c r="M13" i="5"/>
  <c r="L13" i="5"/>
  <c r="K13" i="5"/>
  <c r="I13" i="5"/>
  <c r="F13" i="5"/>
  <c r="C13" i="5"/>
  <c r="B13" i="5"/>
  <c r="P12" i="5"/>
  <c r="M12" i="5"/>
  <c r="L12" i="5"/>
  <c r="K12" i="5"/>
  <c r="I12" i="5"/>
  <c r="F12" i="5"/>
  <c r="C12" i="5"/>
  <c r="B12" i="5"/>
  <c r="P11" i="5"/>
  <c r="M11" i="5"/>
  <c r="L11" i="5"/>
  <c r="K11" i="5"/>
  <c r="I11" i="5"/>
  <c r="F11" i="5"/>
  <c r="C11" i="5"/>
  <c r="B11" i="5"/>
  <c r="P10" i="5"/>
  <c r="M10" i="5"/>
  <c r="L10" i="5"/>
  <c r="K10" i="5"/>
  <c r="I10" i="5"/>
  <c r="F10" i="5"/>
  <c r="C10" i="5"/>
  <c r="B10" i="5"/>
  <c r="P9" i="5"/>
  <c r="M9" i="5"/>
  <c r="L9" i="5"/>
  <c r="K9" i="5"/>
  <c r="I9" i="5"/>
  <c r="F9" i="5"/>
  <c r="C9" i="5"/>
  <c r="B9" i="5"/>
  <c r="P7" i="5"/>
  <c r="M7" i="5"/>
  <c r="L7" i="5"/>
  <c r="K7" i="5"/>
  <c r="I7" i="5"/>
  <c r="F7" i="5"/>
  <c r="C7" i="5"/>
  <c r="B7" i="5"/>
  <c r="P6" i="5"/>
  <c r="M6" i="5"/>
  <c r="L6" i="5"/>
  <c r="K6" i="5"/>
  <c r="I6" i="5"/>
  <c r="F6" i="5"/>
  <c r="C6" i="5"/>
  <c r="B6" i="5"/>
  <c r="P5" i="5"/>
  <c r="M5" i="5"/>
  <c r="L5" i="5"/>
  <c r="K5" i="5"/>
  <c r="I5" i="5"/>
  <c r="F5" i="5"/>
  <c r="C5" i="5"/>
  <c r="B5" i="5"/>
  <c r="R4" i="5"/>
  <c r="P4" i="5"/>
  <c r="M4" i="5"/>
  <c r="L4" i="5"/>
  <c r="K4" i="5"/>
  <c r="I4" i="5"/>
  <c r="G4" i="5"/>
  <c r="F4" i="5"/>
  <c r="C4" i="5"/>
  <c r="B4" i="5"/>
  <c r="Q3" i="5"/>
  <c r="P3" i="5"/>
  <c r="M3" i="5"/>
  <c r="L3" i="5"/>
  <c r="K3" i="5"/>
  <c r="I3" i="5"/>
  <c r="F3" i="5"/>
  <c r="C3" i="5"/>
  <c r="B3" i="5"/>
  <c r="P110" i="4"/>
  <c r="M110" i="4"/>
  <c r="Q110" i="4" s="1"/>
  <c r="L110" i="4"/>
  <c r="K110" i="4"/>
  <c r="I110" i="4"/>
  <c r="F110" i="4"/>
  <c r="C110" i="4"/>
  <c r="B110" i="4"/>
  <c r="Q109" i="4"/>
  <c r="P109" i="4"/>
  <c r="M109" i="4"/>
  <c r="L109" i="4"/>
  <c r="K109" i="4"/>
  <c r="I109" i="4"/>
  <c r="G109" i="4"/>
  <c r="F109" i="4"/>
  <c r="C109" i="4"/>
  <c r="B109" i="4"/>
  <c r="Q108" i="4"/>
  <c r="P108" i="4"/>
  <c r="M108" i="4"/>
  <c r="L108" i="4"/>
  <c r="K108" i="4"/>
  <c r="I108" i="4"/>
  <c r="G108" i="4"/>
  <c r="F108" i="4"/>
  <c r="C108" i="4"/>
  <c r="B108" i="4"/>
  <c r="Q107" i="4"/>
  <c r="P107" i="4"/>
  <c r="M107" i="4"/>
  <c r="L107" i="4"/>
  <c r="K107" i="4"/>
  <c r="I107" i="4"/>
  <c r="G107" i="4"/>
  <c r="F107" i="4"/>
  <c r="C107" i="4"/>
  <c r="B107" i="4"/>
  <c r="Q106" i="4"/>
  <c r="P106" i="4"/>
  <c r="M106" i="4"/>
  <c r="L106" i="4"/>
  <c r="K106" i="4"/>
  <c r="I106" i="4"/>
  <c r="G106" i="4"/>
  <c r="F106" i="4"/>
  <c r="C106" i="4"/>
  <c r="B106" i="4"/>
  <c r="Q104" i="4"/>
  <c r="P104" i="4"/>
  <c r="M104" i="4"/>
  <c r="L104" i="4"/>
  <c r="K104" i="4"/>
  <c r="I104" i="4"/>
  <c r="G104" i="4"/>
  <c r="F104" i="4"/>
  <c r="C104" i="4"/>
  <c r="B104" i="4"/>
  <c r="Q103" i="4"/>
  <c r="P103" i="4"/>
  <c r="M103" i="4"/>
  <c r="L103" i="4"/>
  <c r="K103" i="4"/>
  <c r="I103" i="4"/>
  <c r="G103" i="4"/>
  <c r="F103" i="4"/>
  <c r="C103" i="4"/>
  <c r="B103" i="4"/>
  <c r="Q102" i="4"/>
  <c r="P102" i="4"/>
  <c r="M102" i="4"/>
  <c r="L102" i="4"/>
  <c r="K102" i="4"/>
  <c r="I102" i="4"/>
  <c r="G102" i="4"/>
  <c r="F102" i="4"/>
  <c r="C102" i="4"/>
  <c r="B102" i="4"/>
  <c r="Q101" i="4"/>
  <c r="P101" i="4"/>
  <c r="M101" i="4"/>
  <c r="L101" i="4"/>
  <c r="K101" i="4"/>
  <c r="I101" i="4"/>
  <c r="G101" i="4"/>
  <c r="F101" i="4"/>
  <c r="C101" i="4"/>
  <c r="B101" i="4"/>
  <c r="Q100" i="4"/>
  <c r="P100" i="4"/>
  <c r="M100" i="4"/>
  <c r="L100" i="4"/>
  <c r="K100" i="4"/>
  <c r="I100" i="4"/>
  <c r="G100" i="4"/>
  <c r="F100" i="4"/>
  <c r="C100" i="4"/>
  <c r="B100" i="4"/>
  <c r="Q98" i="4"/>
  <c r="P98" i="4"/>
  <c r="M98" i="4"/>
  <c r="L98" i="4"/>
  <c r="K98" i="4"/>
  <c r="I98" i="4"/>
  <c r="G98" i="4"/>
  <c r="F98" i="4"/>
  <c r="C98" i="4"/>
  <c r="B98" i="4"/>
  <c r="P97" i="4"/>
  <c r="Q97" i="4" s="1"/>
  <c r="M97" i="4"/>
  <c r="L97" i="4"/>
  <c r="K97" i="4"/>
  <c r="I97" i="4"/>
  <c r="F97" i="4"/>
  <c r="C97" i="4"/>
  <c r="G97" i="4" s="1"/>
  <c r="B97" i="4"/>
  <c r="Q96" i="4"/>
  <c r="P96" i="4"/>
  <c r="M96" i="4"/>
  <c r="L96" i="4"/>
  <c r="K96" i="4"/>
  <c r="I96" i="4"/>
  <c r="G96" i="4"/>
  <c r="F96" i="4"/>
  <c r="C96" i="4"/>
  <c r="B96" i="4"/>
  <c r="Q95" i="4"/>
  <c r="P95" i="4"/>
  <c r="M95" i="4"/>
  <c r="L95" i="4"/>
  <c r="K95" i="4"/>
  <c r="I95" i="4"/>
  <c r="G95" i="4"/>
  <c r="F95" i="4"/>
  <c r="C95" i="4"/>
  <c r="B95" i="4"/>
  <c r="Q94" i="4"/>
  <c r="P94" i="4"/>
  <c r="M94" i="4"/>
  <c r="L94" i="4"/>
  <c r="K94" i="4"/>
  <c r="I94" i="4"/>
  <c r="G94" i="4"/>
  <c r="F94" i="4"/>
  <c r="C94" i="4"/>
  <c r="B94" i="4"/>
  <c r="Q92" i="4"/>
  <c r="P92" i="4"/>
  <c r="M92" i="4"/>
  <c r="L92" i="4"/>
  <c r="K92" i="4"/>
  <c r="I92" i="4"/>
  <c r="G92" i="4"/>
  <c r="F92" i="4"/>
  <c r="C92" i="4"/>
  <c r="B92" i="4"/>
  <c r="Q91" i="4"/>
  <c r="P91" i="4"/>
  <c r="M91" i="4"/>
  <c r="L91" i="4"/>
  <c r="K91" i="4"/>
  <c r="I91" i="4"/>
  <c r="G91" i="4"/>
  <c r="F91" i="4"/>
  <c r="C91" i="4"/>
  <c r="B91" i="4"/>
  <c r="Q90" i="4"/>
  <c r="P90" i="4"/>
  <c r="M90" i="4"/>
  <c r="L90" i="4"/>
  <c r="K90" i="4"/>
  <c r="I90" i="4"/>
  <c r="G90" i="4"/>
  <c r="F90" i="4"/>
  <c r="C90" i="4"/>
  <c r="B90" i="4"/>
  <c r="Q89" i="4"/>
  <c r="P89" i="4"/>
  <c r="M89" i="4"/>
  <c r="L89" i="4"/>
  <c r="K89" i="4"/>
  <c r="I89" i="4"/>
  <c r="G89" i="4"/>
  <c r="F89" i="4"/>
  <c r="C89" i="4"/>
  <c r="B89" i="4"/>
  <c r="Q88" i="4"/>
  <c r="P88" i="4"/>
  <c r="M88" i="4"/>
  <c r="L88" i="4"/>
  <c r="K88" i="4"/>
  <c r="I88" i="4"/>
  <c r="G88" i="4"/>
  <c r="F88" i="4"/>
  <c r="C88" i="4"/>
  <c r="B88" i="4"/>
  <c r="Q86" i="4"/>
  <c r="P86" i="4"/>
  <c r="M86" i="4"/>
  <c r="L86" i="4"/>
  <c r="K86" i="4"/>
  <c r="I86" i="4"/>
  <c r="G86" i="4"/>
  <c r="F86" i="4"/>
  <c r="C86" i="4"/>
  <c r="B86" i="4"/>
  <c r="Q85" i="4"/>
  <c r="P85" i="4"/>
  <c r="M85" i="4"/>
  <c r="L85" i="4"/>
  <c r="K85" i="4"/>
  <c r="I85" i="4"/>
  <c r="G85" i="4"/>
  <c r="F85" i="4"/>
  <c r="C85" i="4"/>
  <c r="B85" i="4"/>
  <c r="Q84" i="4"/>
  <c r="P84" i="4"/>
  <c r="M84" i="4"/>
  <c r="L84" i="4"/>
  <c r="K84" i="4"/>
  <c r="I84" i="4"/>
  <c r="G84" i="4"/>
  <c r="F84" i="4"/>
  <c r="C84" i="4"/>
  <c r="B84" i="4"/>
  <c r="Q83" i="4"/>
  <c r="P83" i="4"/>
  <c r="M83" i="4"/>
  <c r="L83" i="4"/>
  <c r="K83" i="4"/>
  <c r="I83" i="4"/>
  <c r="G83" i="4"/>
  <c r="F83" i="4"/>
  <c r="C83" i="4"/>
  <c r="B83" i="4"/>
  <c r="Q82" i="4"/>
  <c r="P82" i="4"/>
  <c r="M82" i="4"/>
  <c r="L82" i="4"/>
  <c r="K82" i="4"/>
  <c r="I82" i="4"/>
  <c r="G82" i="4"/>
  <c r="F82" i="4"/>
  <c r="C82" i="4"/>
  <c r="B82" i="4"/>
  <c r="Q80" i="4"/>
  <c r="P80" i="4"/>
  <c r="M80" i="4"/>
  <c r="L80" i="4"/>
  <c r="K80" i="4"/>
  <c r="I80" i="4"/>
  <c r="G80" i="4"/>
  <c r="F80" i="4"/>
  <c r="C80" i="4"/>
  <c r="B80" i="4"/>
  <c r="Q79" i="4"/>
  <c r="P79" i="4"/>
  <c r="M79" i="4"/>
  <c r="L79" i="4"/>
  <c r="K79" i="4"/>
  <c r="I79" i="4"/>
  <c r="G79" i="4"/>
  <c r="F79" i="4"/>
  <c r="C79" i="4"/>
  <c r="B79" i="4"/>
  <c r="Q78" i="4"/>
  <c r="P78" i="4"/>
  <c r="M78" i="4"/>
  <c r="L78" i="4"/>
  <c r="K78" i="4"/>
  <c r="I78" i="4"/>
  <c r="G78" i="4"/>
  <c r="F78" i="4"/>
  <c r="C78" i="4"/>
  <c r="B78" i="4"/>
  <c r="Q77" i="4"/>
  <c r="P77" i="4"/>
  <c r="M77" i="4"/>
  <c r="L77" i="4"/>
  <c r="K77" i="4"/>
  <c r="I77" i="4"/>
  <c r="G77" i="4"/>
  <c r="F77" i="4"/>
  <c r="C77" i="4"/>
  <c r="B77" i="4"/>
  <c r="Q76" i="4"/>
  <c r="P76" i="4"/>
  <c r="M76" i="4"/>
  <c r="L76" i="4"/>
  <c r="K76" i="4"/>
  <c r="I76" i="4"/>
  <c r="G76" i="4"/>
  <c r="F76" i="4"/>
  <c r="C76" i="4"/>
  <c r="B76" i="4"/>
  <c r="Q74" i="4"/>
  <c r="P74" i="4"/>
  <c r="M74" i="4"/>
  <c r="L74" i="4"/>
  <c r="K74" i="4"/>
  <c r="I74" i="4"/>
  <c r="G74" i="4"/>
  <c r="F74" i="4"/>
  <c r="C74" i="4"/>
  <c r="B74" i="4"/>
  <c r="Q73" i="4"/>
  <c r="P73" i="4"/>
  <c r="M73" i="4"/>
  <c r="L73" i="4"/>
  <c r="K73" i="4"/>
  <c r="I73" i="4"/>
  <c r="G73" i="4"/>
  <c r="F73" i="4"/>
  <c r="C73" i="4"/>
  <c r="B73" i="4"/>
  <c r="Q72" i="4"/>
  <c r="P72" i="4"/>
  <c r="M72" i="4"/>
  <c r="L72" i="4"/>
  <c r="K72" i="4"/>
  <c r="I72" i="4"/>
  <c r="G72" i="4"/>
  <c r="F72" i="4"/>
  <c r="C72" i="4"/>
  <c r="B72" i="4"/>
  <c r="Q71" i="4"/>
  <c r="P71" i="4"/>
  <c r="M71" i="4"/>
  <c r="L71" i="4"/>
  <c r="K71" i="4"/>
  <c r="I71" i="4"/>
  <c r="G71" i="4"/>
  <c r="F71" i="4"/>
  <c r="C71" i="4"/>
  <c r="B71" i="4"/>
  <c r="Q70" i="4"/>
  <c r="P70" i="4"/>
  <c r="M70" i="4"/>
  <c r="L70" i="4"/>
  <c r="K70" i="4"/>
  <c r="I70" i="4"/>
  <c r="G70" i="4"/>
  <c r="F70" i="4"/>
  <c r="C70" i="4"/>
  <c r="B70" i="4"/>
  <c r="Q68" i="4"/>
  <c r="P68" i="4"/>
  <c r="M68" i="4"/>
  <c r="L68" i="4"/>
  <c r="K68" i="4"/>
  <c r="I68" i="4"/>
  <c r="G68" i="4"/>
  <c r="F68" i="4"/>
  <c r="C68" i="4"/>
  <c r="B68" i="4"/>
  <c r="Q67" i="4"/>
  <c r="P67" i="4"/>
  <c r="M67" i="4"/>
  <c r="L67" i="4"/>
  <c r="K67" i="4"/>
  <c r="I67" i="4"/>
  <c r="G67" i="4"/>
  <c r="F67" i="4"/>
  <c r="C67" i="4"/>
  <c r="B67" i="4"/>
  <c r="P66" i="4"/>
  <c r="M66" i="4"/>
  <c r="L66" i="4"/>
  <c r="K66" i="4"/>
  <c r="I66" i="4"/>
  <c r="G66" i="4"/>
  <c r="F66" i="4"/>
  <c r="C66" i="4"/>
  <c r="B66" i="4"/>
  <c r="Q65" i="4"/>
  <c r="P65" i="4"/>
  <c r="M65" i="4"/>
  <c r="L65" i="4"/>
  <c r="K65" i="4"/>
  <c r="I65" i="4"/>
  <c r="G65" i="4"/>
  <c r="F65" i="4"/>
  <c r="C65" i="4"/>
  <c r="B65" i="4"/>
  <c r="P64" i="4"/>
  <c r="M64" i="4"/>
  <c r="L64" i="4"/>
  <c r="K64" i="4"/>
  <c r="I64" i="4"/>
  <c r="G64" i="4"/>
  <c r="F64" i="4"/>
  <c r="C64" i="4"/>
  <c r="B64" i="4"/>
  <c r="Q62" i="4"/>
  <c r="P62" i="4"/>
  <c r="M62" i="4"/>
  <c r="L62" i="4"/>
  <c r="K62" i="4"/>
  <c r="I62" i="4"/>
  <c r="G62" i="4"/>
  <c r="F62" i="4"/>
  <c r="C62" i="4"/>
  <c r="B62" i="4"/>
  <c r="P61" i="4"/>
  <c r="M61" i="4"/>
  <c r="L61" i="4"/>
  <c r="K61" i="4"/>
  <c r="I61" i="4"/>
  <c r="F61" i="4"/>
  <c r="C61" i="4"/>
  <c r="G61" i="4" s="1"/>
  <c r="B61" i="4"/>
  <c r="Q60" i="4"/>
  <c r="P60" i="4"/>
  <c r="M60" i="4"/>
  <c r="L60" i="4"/>
  <c r="K60" i="4"/>
  <c r="I60" i="4"/>
  <c r="G60" i="4"/>
  <c r="F60" i="4"/>
  <c r="C60" i="4"/>
  <c r="B60" i="4"/>
  <c r="P59" i="4"/>
  <c r="Q59" i="4" s="1"/>
  <c r="M59" i="4"/>
  <c r="L59" i="4"/>
  <c r="K59" i="4"/>
  <c r="I59" i="4"/>
  <c r="F59" i="4"/>
  <c r="C59" i="4"/>
  <c r="G59" i="4" s="1"/>
  <c r="B59" i="4"/>
  <c r="P58" i="4"/>
  <c r="M58" i="4"/>
  <c r="Q58" i="4" s="1"/>
  <c r="L58" i="4"/>
  <c r="K58" i="4"/>
  <c r="I58" i="4"/>
  <c r="F58" i="4"/>
  <c r="C58" i="4"/>
  <c r="B58" i="4"/>
  <c r="P55" i="4"/>
  <c r="M55" i="4"/>
  <c r="L55" i="4"/>
  <c r="K55" i="4"/>
  <c r="I55" i="4"/>
  <c r="G55" i="4"/>
  <c r="F55" i="4"/>
  <c r="C55" i="4"/>
  <c r="B55" i="4"/>
  <c r="Q54" i="4"/>
  <c r="P54" i="4"/>
  <c r="M54" i="4"/>
  <c r="L54" i="4"/>
  <c r="K54" i="4"/>
  <c r="I54" i="4"/>
  <c r="F54" i="4"/>
  <c r="C54" i="4"/>
  <c r="B54" i="4"/>
  <c r="P53" i="4"/>
  <c r="Q53" i="4" s="1"/>
  <c r="M53" i="4"/>
  <c r="L53" i="4"/>
  <c r="K53" i="4"/>
  <c r="I53" i="4"/>
  <c r="F53" i="4"/>
  <c r="C53" i="4"/>
  <c r="G53" i="4" s="1"/>
  <c r="B53" i="4"/>
  <c r="P52" i="4"/>
  <c r="M52" i="4"/>
  <c r="Q52" i="4" s="1"/>
  <c r="L52" i="4"/>
  <c r="K52" i="4"/>
  <c r="I52" i="4"/>
  <c r="F52" i="4"/>
  <c r="C52" i="4"/>
  <c r="B52" i="4"/>
  <c r="P51" i="4"/>
  <c r="M51" i="4"/>
  <c r="L51" i="4"/>
  <c r="K51" i="4"/>
  <c r="I51" i="4"/>
  <c r="G51" i="4"/>
  <c r="F51" i="4"/>
  <c r="C51" i="4"/>
  <c r="B51" i="4"/>
  <c r="Q49" i="4"/>
  <c r="P49" i="4"/>
  <c r="M49" i="4"/>
  <c r="L49" i="4"/>
  <c r="K49" i="4"/>
  <c r="I49" i="4"/>
  <c r="F49" i="4"/>
  <c r="C49" i="4"/>
  <c r="B49" i="4"/>
  <c r="P48" i="4"/>
  <c r="Q48" i="4" s="1"/>
  <c r="M48" i="4"/>
  <c r="L48" i="4"/>
  <c r="K48" i="4"/>
  <c r="I48" i="4"/>
  <c r="F48" i="4"/>
  <c r="C48" i="4"/>
  <c r="G48" i="4" s="1"/>
  <c r="B48" i="4"/>
  <c r="P47" i="4"/>
  <c r="M47" i="4"/>
  <c r="Q47" i="4" s="1"/>
  <c r="L47" i="4"/>
  <c r="K47" i="4"/>
  <c r="I47" i="4"/>
  <c r="F47" i="4"/>
  <c r="C47" i="4"/>
  <c r="B47" i="4"/>
  <c r="P46" i="4"/>
  <c r="M46" i="4"/>
  <c r="L46" i="4"/>
  <c r="K46" i="4"/>
  <c r="I46" i="4"/>
  <c r="G46" i="4"/>
  <c r="F46" i="4"/>
  <c r="C46" i="4"/>
  <c r="B46" i="4"/>
  <c r="Q45" i="4"/>
  <c r="P45" i="4"/>
  <c r="M45" i="4"/>
  <c r="L45" i="4"/>
  <c r="K45" i="4"/>
  <c r="I45" i="4"/>
  <c r="F45" i="4"/>
  <c r="C45" i="4"/>
  <c r="B45" i="4"/>
  <c r="P43" i="4"/>
  <c r="Q43" i="4" s="1"/>
  <c r="M43" i="4"/>
  <c r="L43" i="4"/>
  <c r="K43" i="4"/>
  <c r="I43" i="4"/>
  <c r="F43" i="4"/>
  <c r="C43" i="4"/>
  <c r="G43" i="4" s="1"/>
  <c r="B43" i="4"/>
  <c r="P42" i="4"/>
  <c r="M42" i="4"/>
  <c r="Q42" i="4" s="1"/>
  <c r="L42" i="4"/>
  <c r="K42" i="4"/>
  <c r="I42" i="4"/>
  <c r="F42" i="4"/>
  <c r="C42" i="4"/>
  <c r="B42" i="4"/>
  <c r="P41" i="4"/>
  <c r="M41" i="4"/>
  <c r="L41" i="4"/>
  <c r="K41" i="4"/>
  <c r="I41" i="4"/>
  <c r="G41" i="4"/>
  <c r="F41" i="4"/>
  <c r="C41" i="4"/>
  <c r="B41" i="4"/>
  <c r="Q40" i="4"/>
  <c r="P40" i="4"/>
  <c r="M40" i="4"/>
  <c r="L40" i="4"/>
  <c r="K40" i="4"/>
  <c r="I40" i="4"/>
  <c r="F40" i="4"/>
  <c r="C40" i="4"/>
  <c r="B40" i="4"/>
  <c r="P39" i="4"/>
  <c r="Q39" i="4" s="1"/>
  <c r="M39" i="4"/>
  <c r="L39" i="4"/>
  <c r="K39" i="4"/>
  <c r="I39" i="4"/>
  <c r="F39" i="4"/>
  <c r="C39" i="4"/>
  <c r="G39" i="4" s="1"/>
  <c r="B39" i="4"/>
  <c r="P37" i="4"/>
  <c r="M37" i="4"/>
  <c r="Q37" i="4" s="1"/>
  <c r="L37" i="4"/>
  <c r="K37" i="4"/>
  <c r="I37" i="4"/>
  <c r="F37" i="4"/>
  <c r="C37" i="4"/>
  <c r="B37" i="4"/>
  <c r="P36" i="4"/>
  <c r="M36" i="4"/>
  <c r="L36" i="4"/>
  <c r="K36" i="4"/>
  <c r="I36" i="4"/>
  <c r="G36" i="4"/>
  <c r="F36" i="4"/>
  <c r="C36" i="4"/>
  <c r="B36" i="4"/>
  <c r="Q35" i="4"/>
  <c r="P35" i="4"/>
  <c r="M35" i="4"/>
  <c r="L35" i="4"/>
  <c r="K35" i="4"/>
  <c r="I35" i="4"/>
  <c r="F35" i="4"/>
  <c r="C35" i="4"/>
  <c r="B35" i="4"/>
  <c r="P34" i="4"/>
  <c r="Q34" i="4" s="1"/>
  <c r="M34" i="4"/>
  <c r="L34" i="4"/>
  <c r="K34" i="4"/>
  <c r="I34" i="4"/>
  <c r="F34" i="4"/>
  <c r="C34" i="4"/>
  <c r="G34" i="4" s="1"/>
  <c r="B34" i="4"/>
  <c r="P33" i="4"/>
  <c r="M33" i="4"/>
  <c r="Q33" i="4" s="1"/>
  <c r="L33" i="4"/>
  <c r="K33" i="4"/>
  <c r="I33" i="4"/>
  <c r="F33" i="4"/>
  <c r="C33" i="4"/>
  <c r="B33" i="4"/>
  <c r="P31" i="4"/>
  <c r="M31" i="4"/>
  <c r="L31" i="4"/>
  <c r="K31" i="4"/>
  <c r="I31" i="4"/>
  <c r="G31" i="4"/>
  <c r="F31" i="4"/>
  <c r="C31" i="4"/>
  <c r="B31" i="4"/>
  <c r="Q30" i="4"/>
  <c r="P30" i="4"/>
  <c r="M30" i="4"/>
  <c r="L30" i="4"/>
  <c r="K30" i="4"/>
  <c r="I30" i="4"/>
  <c r="F30" i="4"/>
  <c r="C30" i="4"/>
  <c r="B30" i="4"/>
  <c r="P29" i="4"/>
  <c r="Q29" i="4" s="1"/>
  <c r="M29" i="4"/>
  <c r="L29" i="4"/>
  <c r="K29" i="4"/>
  <c r="I29" i="4"/>
  <c r="F29" i="4"/>
  <c r="C29" i="4"/>
  <c r="G29" i="4" s="1"/>
  <c r="B29" i="4"/>
  <c r="P28" i="4"/>
  <c r="M28" i="4"/>
  <c r="Q28" i="4" s="1"/>
  <c r="L28" i="4"/>
  <c r="K28" i="4"/>
  <c r="I28" i="4"/>
  <c r="F28" i="4"/>
  <c r="C28" i="4"/>
  <c r="B28" i="4"/>
  <c r="P27" i="4"/>
  <c r="M27" i="4"/>
  <c r="L27" i="4"/>
  <c r="K27" i="4"/>
  <c r="I27" i="4"/>
  <c r="G27" i="4"/>
  <c r="F27" i="4"/>
  <c r="C27" i="4"/>
  <c r="B27" i="4"/>
  <c r="Q25" i="4"/>
  <c r="P25" i="4"/>
  <c r="M25" i="4"/>
  <c r="L25" i="4"/>
  <c r="K25" i="4"/>
  <c r="I25" i="4"/>
  <c r="F25" i="4"/>
  <c r="C25" i="4"/>
  <c r="B25" i="4"/>
  <c r="P24" i="4"/>
  <c r="Q24" i="4" s="1"/>
  <c r="M24" i="4"/>
  <c r="L24" i="4"/>
  <c r="K24" i="4"/>
  <c r="I24" i="4"/>
  <c r="F24" i="4"/>
  <c r="C24" i="4"/>
  <c r="G24" i="4" s="1"/>
  <c r="B24" i="4"/>
  <c r="P23" i="4"/>
  <c r="M23" i="4"/>
  <c r="Q23" i="4" s="1"/>
  <c r="L23" i="4"/>
  <c r="K23" i="4"/>
  <c r="I23" i="4"/>
  <c r="F23" i="4"/>
  <c r="C23" i="4"/>
  <c r="B23" i="4"/>
  <c r="P22" i="4"/>
  <c r="M22" i="4"/>
  <c r="L22" i="4"/>
  <c r="K22" i="4"/>
  <c r="I22" i="4"/>
  <c r="G22" i="4"/>
  <c r="F22" i="4"/>
  <c r="C22" i="4"/>
  <c r="B22" i="4"/>
  <c r="Q21" i="4"/>
  <c r="P21" i="4"/>
  <c r="M21" i="4"/>
  <c r="L21" i="4"/>
  <c r="K21" i="4"/>
  <c r="I21" i="4"/>
  <c r="F21" i="4"/>
  <c r="C21" i="4"/>
  <c r="B21" i="4"/>
  <c r="P19" i="4"/>
  <c r="Q19" i="4" s="1"/>
  <c r="M19" i="4"/>
  <c r="L19" i="4"/>
  <c r="K19" i="4"/>
  <c r="I19" i="4"/>
  <c r="F19" i="4"/>
  <c r="C19" i="4"/>
  <c r="G19" i="4" s="1"/>
  <c r="B19" i="4"/>
  <c r="P18" i="4"/>
  <c r="M18" i="4"/>
  <c r="Q18" i="4" s="1"/>
  <c r="L18" i="4"/>
  <c r="K18" i="4"/>
  <c r="I18" i="4"/>
  <c r="F18" i="4"/>
  <c r="C18" i="4"/>
  <c r="B18" i="4"/>
  <c r="P17" i="4"/>
  <c r="M17" i="4"/>
  <c r="L17" i="4"/>
  <c r="K17" i="4"/>
  <c r="I17" i="4"/>
  <c r="G17" i="4"/>
  <c r="F17" i="4"/>
  <c r="C17" i="4"/>
  <c r="B17" i="4"/>
  <c r="Q16" i="4"/>
  <c r="P16" i="4"/>
  <c r="M16" i="4"/>
  <c r="L16" i="4"/>
  <c r="K16" i="4"/>
  <c r="I16" i="4"/>
  <c r="F16" i="4"/>
  <c r="C16" i="4"/>
  <c r="B16" i="4"/>
  <c r="P15" i="4"/>
  <c r="Q15" i="4" s="1"/>
  <c r="M15" i="4"/>
  <c r="L15" i="4"/>
  <c r="K15" i="4"/>
  <c r="I15" i="4"/>
  <c r="F15" i="4"/>
  <c r="C15" i="4"/>
  <c r="G15" i="4" s="1"/>
  <c r="B15" i="4"/>
  <c r="P13" i="4"/>
  <c r="M13" i="4"/>
  <c r="Q13" i="4" s="1"/>
  <c r="L13" i="4"/>
  <c r="K13" i="4"/>
  <c r="I13" i="4"/>
  <c r="F13" i="4"/>
  <c r="C13" i="4"/>
  <c r="B13" i="4"/>
  <c r="Q12" i="4"/>
  <c r="P12" i="4"/>
  <c r="M12" i="4"/>
  <c r="L12" i="4"/>
  <c r="K12" i="4"/>
  <c r="I12" i="4"/>
  <c r="G12" i="4"/>
  <c r="F12" i="4"/>
  <c r="C12" i="4"/>
  <c r="B12" i="4"/>
  <c r="Q11" i="4"/>
  <c r="P11" i="4"/>
  <c r="M11" i="4"/>
  <c r="L11" i="4"/>
  <c r="K11" i="4"/>
  <c r="I11" i="4"/>
  <c r="F11" i="4"/>
  <c r="C11" i="4"/>
  <c r="B11" i="4"/>
  <c r="P10" i="4"/>
  <c r="M10" i="4"/>
  <c r="L10" i="4"/>
  <c r="K10" i="4"/>
  <c r="I10" i="4"/>
  <c r="F10" i="4"/>
  <c r="C10" i="4"/>
  <c r="G10" i="4" s="1"/>
  <c r="B10" i="4"/>
  <c r="P9" i="4"/>
  <c r="M9" i="4"/>
  <c r="Q9" i="4" s="1"/>
  <c r="L9" i="4"/>
  <c r="K9" i="4"/>
  <c r="I9" i="4"/>
  <c r="F9" i="4"/>
  <c r="G9" i="4" s="1"/>
  <c r="C9" i="4"/>
  <c r="B9" i="4"/>
  <c r="P7" i="4"/>
  <c r="M7" i="4"/>
  <c r="L7" i="4"/>
  <c r="K7" i="4"/>
  <c r="I7" i="4"/>
  <c r="G7" i="4"/>
  <c r="F7" i="4"/>
  <c r="C7" i="4"/>
  <c r="B7" i="4"/>
  <c r="Q6" i="4"/>
  <c r="P6" i="4"/>
  <c r="M6" i="4"/>
  <c r="L6" i="4"/>
  <c r="K6" i="4"/>
  <c r="I6" i="4"/>
  <c r="F6" i="4"/>
  <c r="C6" i="4"/>
  <c r="B6" i="4"/>
  <c r="P5" i="4"/>
  <c r="M5" i="4"/>
  <c r="L5" i="4"/>
  <c r="K5" i="4"/>
  <c r="I5" i="4"/>
  <c r="F5" i="4"/>
  <c r="C5" i="4"/>
  <c r="G5" i="4" s="1"/>
  <c r="B5" i="4"/>
  <c r="P4" i="4"/>
  <c r="M4" i="4"/>
  <c r="Q4" i="4" s="1"/>
  <c r="L4" i="4"/>
  <c r="K4" i="4"/>
  <c r="I4" i="4"/>
  <c r="F4" i="4"/>
  <c r="G4" i="4" s="1"/>
  <c r="C4" i="4"/>
  <c r="B4" i="4"/>
  <c r="P3" i="4"/>
  <c r="M3" i="4"/>
  <c r="L3" i="4"/>
  <c r="K3" i="4"/>
  <c r="I3" i="4"/>
  <c r="G3" i="4"/>
  <c r="F3" i="4"/>
  <c r="C3" i="4"/>
  <c r="B3" i="4"/>
  <c r="L3" i="2"/>
  <c r="J31" i="1"/>
  <c r="G31" i="1"/>
  <c r="F31" i="1"/>
  <c r="H31" i="1" s="1"/>
  <c r="I31" i="1" s="1"/>
  <c r="E31" i="1"/>
  <c r="D31" i="1"/>
  <c r="C31" i="1"/>
  <c r="B31" i="1"/>
  <c r="J30" i="1"/>
  <c r="G30" i="1"/>
  <c r="F30" i="1"/>
  <c r="H30" i="1" s="1"/>
  <c r="I30" i="1" s="1"/>
  <c r="E30" i="1"/>
  <c r="D30" i="1"/>
  <c r="C30" i="1"/>
  <c r="J29" i="1"/>
  <c r="G29" i="1"/>
  <c r="F29" i="1"/>
  <c r="B29" i="1" s="1"/>
  <c r="E29" i="1"/>
  <c r="H29" i="1" s="1"/>
  <c r="I29" i="1" s="1"/>
  <c r="D29" i="1"/>
  <c r="C29" i="1"/>
  <c r="J28" i="1"/>
  <c r="G28" i="1"/>
  <c r="F28" i="1"/>
  <c r="E28" i="1"/>
  <c r="H28" i="1" s="1"/>
  <c r="D28" i="1"/>
  <c r="C28" i="1"/>
  <c r="B28" i="1"/>
  <c r="J27" i="1"/>
  <c r="H27" i="1"/>
  <c r="I27" i="1" s="1"/>
  <c r="G27" i="1"/>
  <c r="F27" i="1"/>
  <c r="E27" i="1"/>
  <c r="D27" i="1"/>
  <c r="C27" i="1"/>
  <c r="B27" i="1"/>
  <c r="J26" i="1"/>
  <c r="H26" i="1"/>
  <c r="G26" i="1"/>
  <c r="F26" i="1"/>
  <c r="E26" i="1"/>
  <c r="D26" i="1"/>
  <c r="C26" i="1"/>
  <c r="B26" i="1"/>
  <c r="J25" i="1"/>
  <c r="G25" i="1"/>
  <c r="F25" i="1"/>
  <c r="B25" i="1" s="1"/>
  <c r="E25" i="1"/>
  <c r="D25" i="1"/>
  <c r="C25" i="1"/>
  <c r="J24" i="1"/>
  <c r="G24" i="1"/>
  <c r="F24" i="1"/>
  <c r="B24" i="1" s="1"/>
  <c r="E24" i="1"/>
  <c r="D24" i="1"/>
  <c r="C24" i="1"/>
  <c r="J23" i="1"/>
  <c r="H23" i="1"/>
  <c r="G23" i="1"/>
  <c r="F23" i="1"/>
  <c r="E23" i="1"/>
  <c r="D23" i="1"/>
  <c r="C23" i="1"/>
  <c r="B23" i="1"/>
  <c r="J22" i="1"/>
  <c r="H22" i="1"/>
  <c r="I22" i="1" s="1"/>
  <c r="G22" i="1"/>
  <c r="F22" i="1"/>
  <c r="E22" i="1"/>
  <c r="D22" i="1"/>
  <c r="C22" i="1"/>
  <c r="B22" i="1"/>
  <c r="J21" i="1"/>
  <c r="G21" i="1"/>
  <c r="F21" i="1"/>
  <c r="B21" i="1" s="1"/>
  <c r="E21" i="1"/>
  <c r="D21" i="1"/>
  <c r="C21" i="1"/>
  <c r="J16" i="1"/>
  <c r="G16" i="1"/>
  <c r="F16" i="1"/>
  <c r="B16" i="1" s="1"/>
  <c r="E16" i="1"/>
  <c r="D16" i="1"/>
  <c r="C16" i="1"/>
  <c r="J15" i="1"/>
  <c r="H15" i="1"/>
  <c r="G15" i="1"/>
  <c r="F15" i="1"/>
  <c r="E15" i="1"/>
  <c r="D15" i="1"/>
  <c r="C15" i="1"/>
  <c r="B15" i="1"/>
  <c r="A15" i="1"/>
  <c r="J14" i="1"/>
  <c r="G14" i="1"/>
  <c r="F14" i="1"/>
  <c r="B14" i="1" s="1"/>
  <c r="E14" i="1"/>
  <c r="H14" i="1" s="1"/>
  <c r="D14" i="1"/>
  <c r="C14" i="1"/>
  <c r="J13" i="1"/>
  <c r="G13" i="1"/>
  <c r="F13" i="1"/>
  <c r="B13" i="1" s="1"/>
  <c r="E13" i="1"/>
  <c r="D13" i="1"/>
  <c r="C13" i="1"/>
  <c r="J12" i="1"/>
  <c r="H12" i="1"/>
  <c r="G12" i="1"/>
  <c r="F12" i="1"/>
  <c r="E12" i="1"/>
  <c r="D12" i="1"/>
  <c r="C12" i="1"/>
  <c r="B12" i="1"/>
  <c r="J11" i="1"/>
  <c r="H11" i="1"/>
  <c r="I11" i="1" s="1"/>
  <c r="G11" i="1"/>
  <c r="F11" i="1"/>
  <c r="E11" i="1"/>
  <c r="D11" i="1"/>
  <c r="C11" i="1"/>
  <c r="B11" i="1"/>
  <c r="J10" i="1"/>
  <c r="G10" i="1"/>
  <c r="F10" i="1"/>
  <c r="B10" i="1" s="1"/>
  <c r="E10" i="1"/>
  <c r="H10" i="1" s="1"/>
  <c r="D10" i="1"/>
  <c r="C10" i="1"/>
  <c r="J9" i="1"/>
  <c r="G9" i="1"/>
  <c r="F9" i="1"/>
  <c r="E9" i="1"/>
  <c r="D9" i="1"/>
  <c r="C9" i="1"/>
  <c r="J8" i="1"/>
  <c r="H8" i="1"/>
  <c r="G8" i="1"/>
  <c r="F8" i="1"/>
  <c r="E8" i="1"/>
  <c r="D8" i="1"/>
  <c r="C8" i="1"/>
  <c r="B8" i="1"/>
  <c r="J7" i="1"/>
  <c r="H7" i="1"/>
  <c r="G7" i="1"/>
  <c r="F7" i="1"/>
  <c r="B7" i="1" s="1"/>
  <c r="E7" i="1"/>
  <c r="D7" i="1"/>
  <c r="C7" i="1"/>
  <c r="J6" i="1"/>
  <c r="G6" i="1"/>
  <c r="F6" i="1"/>
  <c r="B6" i="1" s="1"/>
  <c r="E6" i="1"/>
  <c r="H6" i="1" s="1"/>
  <c r="D6" i="1"/>
  <c r="C6" i="1"/>
  <c r="H1" i="1"/>
  <c r="I7" i="1" l="1"/>
  <c r="I8" i="1"/>
  <c r="I12" i="1"/>
  <c r="B30" i="1"/>
  <c r="I15" i="1"/>
  <c r="I23" i="1"/>
  <c r="Q7" i="4"/>
  <c r="G18" i="4"/>
  <c r="G28" i="4"/>
  <c r="G37" i="4"/>
  <c r="G42" i="4"/>
  <c r="Q65" i="5"/>
  <c r="I26" i="1"/>
  <c r="G13" i="4"/>
  <c r="G23" i="4"/>
  <c r="G33" i="4"/>
  <c r="Q66" i="5"/>
  <c r="Q68" i="5"/>
  <c r="I6" i="1"/>
  <c r="I10" i="1"/>
  <c r="I14" i="1"/>
  <c r="I28" i="1"/>
  <c r="G6" i="4"/>
  <c r="G11" i="4"/>
  <c r="Q17" i="4"/>
  <c r="Q22" i="4"/>
  <c r="Q27" i="4"/>
  <c r="Q31" i="4"/>
  <c r="Q36" i="4"/>
  <c r="Q41" i="4"/>
  <c r="Q46" i="4"/>
  <c r="Q51" i="4"/>
  <c r="Q55" i="4"/>
  <c r="Q64" i="4"/>
  <c r="Q4" i="5"/>
  <c r="G5" i="5"/>
  <c r="G6" i="5"/>
  <c r="G7" i="5"/>
  <c r="G9" i="5"/>
  <c r="G10" i="5"/>
  <c r="G11" i="5"/>
  <c r="G12" i="5"/>
  <c r="G13" i="5"/>
  <c r="G15" i="5"/>
  <c r="G16" i="5"/>
  <c r="G17" i="5"/>
  <c r="G18" i="5"/>
  <c r="G19" i="5"/>
  <c r="G21" i="5"/>
  <c r="G22" i="5"/>
  <c r="G23" i="5"/>
  <c r="G24" i="5"/>
  <c r="G25" i="5"/>
  <c r="G27" i="5"/>
  <c r="G28" i="5"/>
  <c r="G29" i="5"/>
  <c r="G30" i="5"/>
  <c r="G31" i="5"/>
  <c r="G33" i="5"/>
  <c r="G34" i="5"/>
  <c r="G35" i="5"/>
  <c r="G36" i="5"/>
  <c r="G37" i="5"/>
  <c r="G39" i="5"/>
  <c r="G40" i="5"/>
  <c r="G41" i="5"/>
  <c r="G42" i="5"/>
  <c r="G43" i="5"/>
  <c r="G45" i="5"/>
  <c r="G46" i="5"/>
  <c r="G47" i="5"/>
  <c r="G48" i="5"/>
  <c r="G49" i="5"/>
  <c r="G51" i="5"/>
  <c r="G52" i="5"/>
  <c r="G53" i="5"/>
  <c r="G54" i="5"/>
  <c r="G55" i="5"/>
  <c r="G58" i="5"/>
  <c r="G59" i="5"/>
  <c r="G60" i="5"/>
  <c r="G61" i="5"/>
  <c r="G62" i="5"/>
  <c r="H9" i="1"/>
  <c r="I9" i="1" s="1"/>
  <c r="Q3" i="4"/>
  <c r="G47" i="4"/>
  <c r="G52" i="4"/>
  <c r="G58" i="4"/>
  <c r="Q66" i="4"/>
  <c r="Q67" i="5"/>
  <c r="H21" i="1"/>
  <c r="I21" i="1" s="1"/>
  <c r="H25" i="1"/>
  <c r="I25" i="1" s="1"/>
  <c r="Q5" i="4"/>
  <c r="Q10" i="4"/>
  <c r="G16" i="4"/>
  <c r="G21" i="4"/>
  <c r="G25" i="4"/>
  <c r="G30" i="4"/>
  <c r="G35" i="4"/>
  <c r="G40" i="4"/>
  <c r="G45" i="4"/>
  <c r="G49" i="4"/>
  <c r="G54" i="4"/>
  <c r="Q61" i="4"/>
  <c r="G110" i="4"/>
  <c r="G3" i="5"/>
  <c r="Q5" i="5"/>
  <c r="Q6" i="5"/>
  <c r="Q7" i="5"/>
  <c r="Q9" i="5"/>
  <c r="Q10" i="5"/>
  <c r="Q11" i="5"/>
  <c r="Q12" i="5"/>
  <c r="Q13" i="5"/>
  <c r="Q15" i="5"/>
  <c r="Q16" i="5"/>
  <c r="Q17" i="5"/>
  <c r="Q18" i="5"/>
  <c r="Q19" i="5"/>
  <c r="Q21" i="5"/>
  <c r="Q22" i="5"/>
  <c r="Q23" i="5"/>
  <c r="Q24" i="5"/>
  <c r="Q25" i="5"/>
  <c r="Q27" i="5"/>
  <c r="Q28" i="5"/>
  <c r="Q29" i="5"/>
  <c r="Q30" i="5"/>
  <c r="Q31" i="5"/>
  <c r="Q33" i="5"/>
  <c r="Q34" i="5"/>
  <c r="Q35" i="5"/>
  <c r="Q36" i="5"/>
  <c r="Q37" i="5"/>
  <c r="Q39" i="5"/>
  <c r="Q40" i="5"/>
  <c r="Q41" i="5"/>
  <c r="Q42" i="5"/>
  <c r="Q43" i="5"/>
  <c r="Q45" i="5"/>
  <c r="Q46" i="5"/>
  <c r="Q47" i="5"/>
  <c r="Q48" i="5"/>
  <c r="Q49" i="5"/>
  <c r="Q51" i="5"/>
  <c r="Q52" i="5"/>
  <c r="Q53" i="5"/>
  <c r="B9" i="1"/>
  <c r="H13" i="1"/>
  <c r="I13" i="1" s="1"/>
  <c r="H16" i="1"/>
  <c r="I16" i="1" s="1"/>
  <c r="H24" i="1"/>
  <c r="I24" i="1" s="1"/>
</calcChain>
</file>

<file path=xl/sharedStrings.xml><?xml version="1.0" encoding="utf-8"?>
<sst xmlns="http://schemas.openxmlformats.org/spreadsheetml/2006/main" count="721" uniqueCount="104">
  <si>
    <t>Stand Onderlinge Competitie Driebanden</t>
  </si>
  <si>
    <t>Nr</t>
  </si>
  <si>
    <t>W</t>
  </si>
  <si>
    <t>Stand</t>
  </si>
  <si>
    <t>Opg. Moy.</t>
  </si>
  <si>
    <t>Car</t>
  </si>
  <si>
    <t xml:space="preserve"> 2024-2025</t>
  </si>
  <si>
    <t>Brt</t>
  </si>
  <si>
    <t>Punten</t>
  </si>
  <si>
    <t>Moyenne</t>
  </si>
  <si>
    <t>Poule A</t>
  </si>
  <si>
    <t>%</t>
  </si>
  <si>
    <t>Poule B</t>
  </si>
  <si>
    <t>H. S.</t>
  </si>
  <si>
    <t>Onderlinge competitie driebanden d'n Aachterum 2024-2025</t>
  </si>
  <si>
    <t>Ronde 10</t>
  </si>
  <si>
    <t>Ronde 11</t>
  </si>
  <si>
    <t>Ronde 12</t>
  </si>
  <si>
    <t>Ronde 13</t>
  </si>
  <si>
    <t>Ronde 14</t>
  </si>
  <si>
    <t>Ronde 15</t>
  </si>
  <si>
    <t>Ronde 16</t>
  </si>
  <si>
    <t>Ronde 17</t>
  </si>
  <si>
    <t>Ronde 18</t>
  </si>
  <si>
    <t>Biljart 1</t>
  </si>
  <si>
    <t>Spelers</t>
  </si>
  <si>
    <t xml:space="preserve">Ad Vermeer </t>
  </si>
  <si>
    <t>Ad Kokx</t>
  </si>
  <si>
    <t>Broer v Gisbergen</t>
  </si>
  <si>
    <t>Thijs v d Zanden</t>
  </si>
  <si>
    <t>Gerard Swaanen</t>
  </si>
  <si>
    <t>Jan Dirkx</t>
  </si>
  <si>
    <t>Wietje Kaethoven</t>
  </si>
  <si>
    <t>Maarten v Gompel</t>
  </si>
  <si>
    <t>Cor Kemerink</t>
  </si>
  <si>
    <t>Fons Fonteijn</t>
  </si>
  <si>
    <t>16 Januari Inhaalavond en vrij biljarten</t>
  </si>
  <si>
    <t>Kees Dierckx</t>
  </si>
  <si>
    <t>Frie van Herk</t>
  </si>
  <si>
    <t>Rinus v Bommel</t>
  </si>
  <si>
    <t>Rens v Herpt</t>
  </si>
  <si>
    <t>Cees v Gestel</t>
  </si>
  <si>
    <t>Jan Minnen</t>
  </si>
  <si>
    <t>13 Februari Inhaalavond en vrij biljarten</t>
  </si>
  <si>
    <t>Theo Sanders</t>
  </si>
  <si>
    <t>Will Kox</t>
  </si>
  <si>
    <t>20 en 27 Maart Inhaalavond en vrij biljarten</t>
  </si>
  <si>
    <t>-</t>
  </si>
  <si>
    <t>Jan Zijlmans</t>
  </si>
  <si>
    <t>Simon Lavrijsen</t>
  </si>
  <si>
    <t>Biljart 2</t>
  </si>
  <si>
    <t>Biljart 3</t>
  </si>
  <si>
    <t>John v Schaijk</t>
  </si>
  <si>
    <t>Jan Lavrijsen</t>
  </si>
  <si>
    <t>2e Helft</t>
  </si>
  <si>
    <t>Deelnemerslijst Driebandentoernooi 2024</t>
  </si>
  <si>
    <t>Rang</t>
  </si>
  <si>
    <t>Poule</t>
  </si>
  <si>
    <t>Naam</t>
  </si>
  <si>
    <t>Opg. Car</t>
  </si>
  <si>
    <t>Opg. Moy</t>
  </si>
  <si>
    <t>Verhinderd</t>
  </si>
  <si>
    <t>Telefoon</t>
  </si>
  <si>
    <t>Email-adres</t>
  </si>
  <si>
    <t>A</t>
  </si>
  <si>
    <t>Ad Vermeer</t>
  </si>
  <si>
    <t>Rens van Herpt</t>
  </si>
  <si>
    <t>B</t>
  </si>
  <si>
    <t>Uitslagen 2024-2025        Poule A        Onderlinge Competitie</t>
  </si>
  <si>
    <t>Ronde</t>
  </si>
  <si>
    <t>Opgave gemiddelde</t>
  </si>
  <si>
    <t>Hoogste serie</t>
  </si>
  <si>
    <t>Caramboles partij</t>
  </si>
  <si>
    <t>Gemiddelde partij</t>
  </si>
  <si>
    <t>Percentage</t>
  </si>
  <si>
    <t>Beurten</t>
  </si>
  <si>
    <t>Uitslag</t>
  </si>
  <si>
    <t>1e Helft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</si>
  <si>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</si>
  <si>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</si>
  <si>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</si>
  <si>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</si>
  <si>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</si>
  <si>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</si>
  <si>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</si>
  <si>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</si>
  <si>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</si>
  <si>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</si>
  <si>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</si>
  <si>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</si>
  <si>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</si>
  <si>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</si>
  <si>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</si>
  <si>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</si>
  <si>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</si>
  <si>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</si>
  <si>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Uitslagen 2024-2025        Poule B        Onderlinge Competitie</t>
  </si>
  <si>
    <t>Jan Lavrjsen</t>
  </si>
  <si>
    <t>Nog te spelen wedstrijden 1e helft O.C. 2024</t>
  </si>
  <si>
    <t>Datum.</t>
  </si>
  <si>
    <t>In te halen</t>
  </si>
  <si>
    <t>Rinus van Bommel</t>
  </si>
  <si>
    <t>Maarten van Gompel</t>
  </si>
  <si>
    <t>Nog te spelen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</si>
</sst>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4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2" tint="-9.9978637043366805E-2"/>
        <bgColor indexed="31"/>
      </patternFill>
    </fill>
  </fills>
  <borders count="6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3" fillId="0" borderId="0"/>
  </cellStyleXfs>
  <cellXfs count="19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/>
    <xf numFmtId="164" fontId="1" fillId="2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/>
    <xf numFmtId="164" fontId="1" fillId="2" borderId="9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/>
    <xf numFmtId="164" fontId="1" fillId="2" borderId="19" xfId="0" applyNumberFormat="1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0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0" fillId="0" borderId="0" xfId="0" applyNumberFormat="1"/>
    <xf numFmtId="0" fontId="2" fillId="0" borderId="0" xfId="0" applyFont="1"/>
    <xf numFmtId="22" fontId="1" fillId="0" borderId="0" xfId="0" applyNumberFormat="1" applyFont="1"/>
    <xf numFmtId="16" fontId="2" fillId="0" borderId="0" xfId="0" applyNumberFormat="1" applyFont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3" borderId="30" xfId="0" applyFont="1" applyFill="1" applyBorder="1"/>
    <xf numFmtId="0" fontId="1" fillId="3" borderId="6" xfId="0" applyFont="1" applyFill="1" applyBorder="1"/>
    <xf numFmtId="0" fontId="1" fillId="3" borderId="31" xfId="0" applyFont="1" applyFill="1" applyBorder="1"/>
    <xf numFmtId="0" fontId="1" fillId="0" borderId="30" xfId="0" applyFont="1" applyBorder="1"/>
    <xf numFmtId="0" fontId="1" fillId="0" borderId="31" xfId="0" applyFont="1" applyBorder="1"/>
    <xf numFmtId="0" fontId="1" fillId="3" borderId="32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16" fontId="2" fillId="0" borderId="0" xfId="0" applyNumberFormat="1" applyFont="1"/>
    <xf numFmtId="0" fontId="1" fillId="0" borderId="44" xfId="0" applyFont="1" applyBorder="1"/>
    <xf numFmtId="0" fontId="1" fillId="0" borderId="19" xfId="0" applyFont="1" applyBorder="1"/>
    <xf numFmtId="0" fontId="1" fillId="0" borderId="45" xfId="0" applyFont="1" applyBorder="1"/>
    <xf numFmtId="0" fontId="0" fillId="0" borderId="6" xfId="0" applyBorder="1"/>
    <xf numFmtId="0" fontId="6" fillId="0" borderId="6" xfId="0" applyFont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6" xfId="0" applyFont="1" applyFill="1" applyBorder="1"/>
    <xf numFmtId="0" fontId="7" fillId="0" borderId="6" xfId="0" applyFont="1" applyBorder="1"/>
    <xf numFmtId="0" fontId="8" fillId="0" borderId="6" xfId="1" applyFont="1" applyBorder="1"/>
    <xf numFmtId="0" fontId="8" fillId="2" borderId="6" xfId="1" applyFont="1" applyFill="1" applyBorder="1" applyAlignment="1" applyProtection="1">
      <alignment horizontal="left"/>
    </xf>
    <xf numFmtId="0" fontId="7" fillId="2" borderId="6" xfId="0" applyFont="1" applyFill="1" applyBorder="1" applyAlignment="1">
      <alignment horizontal="left"/>
    </xf>
    <xf numFmtId="0" fontId="9" fillId="2" borderId="6" xfId="1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10" fillId="2" borderId="6" xfId="1" applyFont="1" applyFill="1" applyBorder="1"/>
    <xf numFmtId="0" fontId="10" fillId="0" borderId="6" xfId="1" applyFont="1" applyBorder="1"/>
    <xf numFmtId="0" fontId="11" fillId="2" borderId="6" xfId="0" applyFont="1" applyFill="1" applyBorder="1" applyAlignment="1">
      <alignment horizontal="left"/>
    </xf>
    <xf numFmtId="0" fontId="12" fillId="0" borderId="6" xfId="0" applyFont="1" applyBorder="1"/>
    <xf numFmtId="0" fontId="7" fillId="0" borderId="19" xfId="0" applyFont="1" applyBorder="1" applyAlignment="1">
      <alignment horizontal="center"/>
    </xf>
    <xf numFmtId="0" fontId="7" fillId="2" borderId="19" xfId="0" applyFont="1" applyFill="1" applyBorder="1"/>
    <xf numFmtId="0" fontId="7" fillId="2" borderId="19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2" borderId="33" xfId="0" applyFont="1" applyFill="1" applyBorder="1"/>
    <xf numFmtId="0" fontId="7" fillId="2" borderId="3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33" xfId="1" applyFont="1" applyBorder="1"/>
    <xf numFmtId="49" fontId="6" fillId="0" borderId="49" xfId="2" applyNumberFormat="1" applyFont="1" applyBorder="1" applyAlignment="1">
      <alignment horizontal="center" textRotation="43"/>
    </xf>
    <xf numFmtId="0" fontId="6" fillId="0" borderId="50" xfId="2" applyFont="1" applyBorder="1" applyAlignment="1">
      <alignment textRotation="43"/>
    </xf>
    <xf numFmtId="165" fontId="6" fillId="0" borderId="50" xfId="2" applyNumberFormat="1" applyFont="1" applyBorder="1" applyAlignment="1">
      <alignment horizontal="center" textRotation="43"/>
    </xf>
    <xf numFmtId="1" fontId="6" fillId="0" borderId="50" xfId="2" applyNumberFormat="1" applyFont="1" applyBorder="1" applyAlignment="1">
      <alignment horizontal="right" textRotation="43"/>
    </xf>
    <xf numFmtId="1" fontId="6" fillId="0" borderId="50" xfId="2" applyNumberFormat="1" applyFont="1" applyBorder="1" applyAlignment="1">
      <alignment horizontal="center" textRotation="43"/>
    </xf>
    <xf numFmtId="2" fontId="6" fillId="0" borderId="50" xfId="2" applyNumberFormat="1" applyFont="1" applyBorder="1" applyAlignment="1">
      <alignment horizontal="center" textRotation="43"/>
    </xf>
    <xf numFmtId="1" fontId="6" fillId="0" borderId="51" xfId="2" applyNumberFormat="1" applyFont="1" applyBorder="1" applyAlignment="1">
      <alignment horizontal="center" textRotation="43"/>
    </xf>
    <xf numFmtId="2" fontId="15" fillId="4" borderId="52" xfId="2" applyNumberFormat="1" applyFont="1" applyFill="1" applyBorder="1" applyAlignment="1">
      <alignment horizontal="center" textRotation="43"/>
    </xf>
    <xf numFmtId="0" fontId="0" fillId="0" borderId="52" xfId="0" applyBorder="1"/>
    <xf numFmtId="2" fontId="6" fillId="0" borderId="53" xfId="2" applyNumberFormat="1" applyFont="1" applyBorder="1" applyAlignment="1">
      <alignment horizontal="center" textRotation="43"/>
    </xf>
    <xf numFmtId="49" fontId="6" fillId="0" borderId="54" xfId="2" applyNumberFormat="1" applyFont="1" applyBorder="1" applyAlignment="1">
      <alignment horizontal="center"/>
    </xf>
    <xf numFmtId="0" fontId="6" fillId="0" borderId="55" xfId="2" applyFont="1" applyBorder="1"/>
    <xf numFmtId="164" fontId="13" fillId="0" borderId="55" xfId="2" applyNumberFormat="1" applyBorder="1" applyAlignment="1">
      <alignment horizontal="center"/>
    </xf>
    <xf numFmtId="1" fontId="13" fillId="0" borderId="55" xfId="2" applyNumberFormat="1" applyBorder="1" applyAlignment="1" applyProtection="1">
      <alignment horizontal="center"/>
      <protection locked="0"/>
    </xf>
    <xf numFmtId="10" fontId="13" fillId="5" borderId="55" xfId="2" applyNumberFormat="1" applyFill="1" applyBorder="1" applyAlignment="1">
      <alignment horizontal="center"/>
    </xf>
    <xf numFmtId="1" fontId="6" fillId="6" borderId="55" xfId="2" applyNumberFormat="1" applyFont="1" applyFill="1" applyBorder="1" applyAlignment="1">
      <alignment horizontal="center"/>
    </xf>
    <xf numFmtId="2" fontId="15" fillId="7" borderId="55" xfId="2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left"/>
    </xf>
    <xf numFmtId="49" fontId="6" fillId="8" borderId="54" xfId="2" applyNumberFormat="1" applyFont="1" applyFill="1" applyBorder="1" applyAlignment="1">
      <alignment horizontal="center"/>
    </xf>
    <xf numFmtId="0" fontId="6" fillId="8" borderId="55" xfId="2" applyFont="1" applyFill="1" applyBorder="1"/>
    <xf numFmtId="164" fontId="13" fillId="8" borderId="55" xfId="2" applyNumberFormat="1" applyFill="1" applyBorder="1" applyAlignment="1">
      <alignment horizontal="center"/>
    </xf>
    <xf numFmtId="1" fontId="13" fillId="8" borderId="55" xfId="2" applyNumberFormat="1" applyFill="1" applyBorder="1" applyAlignment="1" applyProtection="1">
      <alignment horizontal="center"/>
      <protection locked="0"/>
    </xf>
    <xf numFmtId="10" fontId="13" fillId="9" borderId="55" xfId="2" applyNumberFormat="1" applyFill="1" applyBorder="1" applyAlignment="1">
      <alignment horizontal="center"/>
    </xf>
    <xf numFmtId="1" fontId="6" fillId="8" borderId="55" xfId="2" applyNumberFormat="1" applyFont="1" applyFill="1" applyBorder="1" applyAlignment="1">
      <alignment horizontal="center"/>
    </xf>
    <xf numFmtId="2" fontId="15" fillId="10" borderId="55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6" fillId="0" borderId="55" xfId="2" applyNumberFormat="1" applyFont="1" applyBorder="1" applyAlignment="1">
      <alignment horizontal="center"/>
    </xf>
    <xf numFmtId="0" fontId="6" fillId="0" borderId="0" xfId="2" applyFont="1" applyAlignment="1">
      <alignment horizontal="center" textRotation="43"/>
    </xf>
    <xf numFmtId="0" fontId="6" fillId="0" borderId="0" xfId="0" applyFont="1"/>
    <xf numFmtId="0" fontId="6" fillId="0" borderId="0" xfId="0" applyFont="1" applyAlignment="1">
      <alignment horizontal="left"/>
    </xf>
    <xf numFmtId="49" fontId="6" fillId="0" borderId="56" xfId="2" applyNumberFormat="1" applyFont="1" applyBorder="1" applyAlignment="1">
      <alignment horizontal="center"/>
    </xf>
    <xf numFmtId="10" fontId="13" fillId="5" borderId="57" xfId="2" applyNumberFormat="1" applyFill="1" applyBorder="1" applyAlignment="1">
      <alignment horizontal="center"/>
    </xf>
    <xf numFmtId="49" fontId="6" fillId="0" borderId="58" xfId="2" applyNumberFormat="1" applyFont="1" applyBorder="1" applyAlignment="1">
      <alignment horizontal="center"/>
    </xf>
    <xf numFmtId="0" fontId="6" fillId="0" borderId="59" xfId="2" applyFont="1" applyBorder="1"/>
    <xf numFmtId="164" fontId="13" fillId="0" borderId="59" xfId="2" applyNumberFormat="1" applyBorder="1" applyAlignment="1">
      <alignment horizontal="center"/>
    </xf>
    <xf numFmtId="1" fontId="13" fillId="0" borderId="59" xfId="2" applyNumberFormat="1" applyBorder="1" applyAlignment="1" applyProtection="1">
      <alignment horizontal="center"/>
      <protection locked="0"/>
    </xf>
    <xf numFmtId="10" fontId="13" fillId="5" borderId="59" xfId="2" applyNumberFormat="1" applyFill="1" applyBorder="1" applyAlignment="1">
      <alignment horizontal="center"/>
    </xf>
    <xf numFmtId="1" fontId="6" fillId="6" borderId="59" xfId="2" applyNumberFormat="1" applyFont="1" applyFill="1" applyBorder="1" applyAlignment="1">
      <alignment horizontal="center"/>
    </xf>
    <xf numFmtId="2" fontId="15" fillId="7" borderId="59" xfId="2" applyNumberFormat="1" applyFont="1" applyFill="1" applyBorder="1" applyAlignment="1">
      <alignment horizontal="center"/>
    </xf>
    <xf numFmtId="10" fontId="13" fillId="5" borderId="60" xfId="2" applyNumberForma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14" fillId="0" borderId="0" xfId="2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4" fontId="17" fillId="0" borderId="0" xfId="0" applyNumberFormat="1" applyFont="1" applyAlignment="1">
      <alignment horizontal="left"/>
    </xf>
    <xf numFmtId="0" fontId="3" fillId="0" borderId="6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0" borderId="6" xfId="0" applyFont="1" applyBorder="1"/>
  </cellXfs>
  <cellStyles count="3">
    <cellStyle name="Hyperlink" xfId="1" builtinId="8"/>
    <cellStyle name="Standaard" xfId="0" builtinId="0"/>
    <cellStyle name="Standaard 2" xfId="2" xr:uid="{430932C2-B635-43D4-8415-F262D3313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20242ehel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ers"/>
      <sheetName val="Speelschema"/>
      <sheetName val="Uitslagen Poule A"/>
      <sheetName val="Uitslagen Poule B"/>
      <sheetName val="Stand"/>
      <sheetName val="Inhalen"/>
    </sheetNames>
    <sheetDataSet>
      <sheetData sheetId="0">
        <row r="4">
          <cell r="D4" t="str">
            <v>Ad Vermeer</v>
          </cell>
          <cell r="F4">
            <v>0.83299999999999996</v>
          </cell>
        </row>
        <row r="5">
          <cell r="D5" t="str">
            <v>Wietje Kaethoven</v>
          </cell>
          <cell r="F5">
            <v>0.63300000000000001</v>
          </cell>
        </row>
        <row r="6">
          <cell r="D6" t="str">
            <v>Rinus v Bommel</v>
          </cell>
          <cell r="F6">
            <v>0.46600000000000003</v>
          </cell>
        </row>
        <row r="7">
          <cell r="D7" t="str">
            <v>Ad Kokx</v>
          </cell>
          <cell r="F7">
            <v>0.433</v>
          </cell>
        </row>
        <row r="8">
          <cell r="D8" t="str">
            <v>Maarten v Gompel</v>
          </cell>
          <cell r="F8">
            <v>0.4</v>
          </cell>
        </row>
        <row r="9">
          <cell r="D9" t="str">
            <v>Rens van Herpt</v>
          </cell>
          <cell r="F9">
            <v>0.4</v>
          </cell>
        </row>
        <row r="10">
          <cell r="D10" t="str">
            <v>Simon Lavrijsen</v>
          </cell>
          <cell r="F10">
            <v>0.4</v>
          </cell>
        </row>
        <row r="11">
          <cell r="D11" t="str">
            <v>Frie van Herk</v>
          </cell>
          <cell r="F11">
            <v>0.4</v>
          </cell>
        </row>
        <row r="12">
          <cell r="D12" t="str">
            <v>Jan Minnen</v>
          </cell>
          <cell r="F12">
            <v>0.33300000000000002</v>
          </cell>
        </row>
        <row r="13">
          <cell r="D13" t="str">
            <v>Jan Zijlmans</v>
          </cell>
          <cell r="F13">
            <v>0.33300000000000002</v>
          </cell>
        </row>
        <row r="14">
          <cell r="D14" t="str">
            <v>Kees Dierckx</v>
          </cell>
          <cell r="F14">
            <v>0.33300000000000002</v>
          </cell>
        </row>
        <row r="15">
          <cell r="D15" t="str">
            <v>Broer v Gisbergen</v>
          </cell>
          <cell r="F15">
            <v>0.33300000000000002</v>
          </cell>
        </row>
        <row r="16">
          <cell r="D16" t="str">
            <v>Cor Kemerink</v>
          </cell>
          <cell r="F16">
            <v>0.33300000000000002</v>
          </cell>
        </row>
        <row r="17">
          <cell r="D17" t="str">
            <v>John v Schaijk</v>
          </cell>
          <cell r="F17">
            <v>0.3</v>
          </cell>
        </row>
        <row r="18">
          <cell r="D18" t="str">
            <v>Thijs v d Zanden</v>
          </cell>
          <cell r="F18">
            <v>0.3</v>
          </cell>
        </row>
        <row r="19">
          <cell r="D19" t="str">
            <v>Fons Fonteijn</v>
          </cell>
          <cell r="F19">
            <v>0.3</v>
          </cell>
        </row>
        <row r="20">
          <cell r="D20" t="str">
            <v>Cees v Gestel</v>
          </cell>
          <cell r="F20">
            <v>0.26600000000000001</v>
          </cell>
        </row>
        <row r="21">
          <cell r="D21" t="str">
            <v>Will Kox</v>
          </cell>
          <cell r="F21">
            <v>0.26600000000000001</v>
          </cell>
        </row>
        <row r="22">
          <cell r="D22" t="str">
            <v>Jan Dirkx</v>
          </cell>
          <cell r="F22">
            <v>0.26600000000000001</v>
          </cell>
        </row>
        <row r="23">
          <cell r="D23" t="str">
            <v>Gerard Swaanen</v>
          </cell>
          <cell r="F23">
            <v>0.26600000000000001</v>
          </cell>
        </row>
        <row r="24">
          <cell r="D24" t="str">
            <v>Theo Sanders</v>
          </cell>
          <cell r="F24">
            <v>0.55000000000000004</v>
          </cell>
        </row>
        <row r="25">
          <cell r="D25" t="str">
            <v>Jan Lavrijsen</v>
          </cell>
          <cell r="F25">
            <v>0.33300000000000002</v>
          </cell>
        </row>
      </sheetData>
      <sheetData sheetId="1"/>
      <sheetData sheetId="2">
        <row r="3">
          <cell r="E3">
            <v>25</v>
          </cell>
          <cell r="H3">
            <v>30</v>
          </cell>
          <cell r="I3">
            <v>1</v>
          </cell>
          <cell r="K3">
            <v>3</v>
          </cell>
          <cell r="O3">
            <v>12</v>
          </cell>
        </row>
        <row r="4">
          <cell r="E4">
            <v>20</v>
          </cell>
          <cell r="H4">
            <v>30</v>
          </cell>
          <cell r="I4">
            <v>1</v>
          </cell>
          <cell r="K4">
            <v>3</v>
          </cell>
          <cell r="O4">
            <v>11</v>
          </cell>
        </row>
        <row r="5">
          <cell r="E5">
            <v>27</v>
          </cell>
          <cell r="H5">
            <v>30</v>
          </cell>
          <cell r="I5">
            <v>3</v>
          </cell>
          <cell r="K5">
            <v>0</v>
          </cell>
          <cell r="O5">
            <v>8</v>
          </cell>
        </row>
        <row r="6">
          <cell r="E6">
            <v>17</v>
          </cell>
          <cell r="H6">
            <v>30</v>
          </cell>
          <cell r="I6">
            <v>3</v>
          </cell>
          <cell r="K6">
            <v>0</v>
          </cell>
          <cell r="O6">
            <v>8</v>
          </cell>
        </row>
        <row r="7">
          <cell r="E7">
            <v>10</v>
          </cell>
          <cell r="H7">
            <v>30</v>
          </cell>
          <cell r="I7">
            <v>2</v>
          </cell>
          <cell r="K7">
            <v>0</v>
          </cell>
          <cell r="O7">
            <v>9</v>
          </cell>
        </row>
        <row r="9">
          <cell r="E9">
            <v>9</v>
          </cell>
          <cell r="H9">
            <v>30</v>
          </cell>
          <cell r="I9">
            <v>0</v>
          </cell>
          <cell r="K9">
            <v>3</v>
          </cell>
          <cell r="O9">
            <v>18</v>
          </cell>
        </row>
        <row r="10">
          <cell r="E10">
            <v>11</v>
          </cell>
          <cell r="H10">
            <v>30</v>
          </cell>
          <cell r="I10">
            <v>0</v>
          </cell>
          <cell r="K10">
            <v>3</v>
          </cell>
          <cell r="O10">
            <v>12</v>
          </cell>
        </row>
        <row r="11">
          <cell r="E11">
            <v>10</v>
          </cell>
          <cell r="H11">
            <v>30</v>
          </cell>
          <cell r="I11">
            <v>0</v>
          </cell>
          <cell r="K11">
            <v>3</v>
          </cell>
          <cell r="O11">
            <v>15</v>
          </cell>
        </row>
        <row r="12">
          <cell r="I12" t="str">
            <v>0</v>
          </cell>
          <cell r="K12" t="str">
            <v>0</v>
          </cell>
        </row>
        <row r="13">
          <cell r="E13">
            <v>22</v>
          </cell>
          <cell r="H13">
            <v>30</v>
          </cell>
          <cell r="I13">
            <v>2</v>
          </cell>
          <cell r="K13">
            <v>0</v>
          </cell>
          <cell r="O13">
            <v>12</v>
          </cell>
        </row>
        <row r="15">
          <cell r="E15">
            <v>11</v>
          </cell>
          <cell r="H15">
            <v>30</v>
          </cell>
          <cell r="I15">
            <v>0</v>
          </cell>
          <cell r="K15">
            <v>3</v>
          </cell>
          <cell r="O15">
            <v>22</v>
          </cell>
        </row>
        <row r="16">
          <cell r="E16">
            <v>10</v>
          </cell>
          <cell r="H16">
            <v>30</v>
          </cell>
          <cell r="I16">
            <v>0</v>
          </cell>
          <cell r="K16">
            <v>2</v>
          </cell>
          <cell r="O16">
            <v>19</v>
          </cell>
        </row>
        <row r="17">
          <cell r="E17">
            <v>13</v>
          </cell>
          <cell r="H17">
            <v>30</v>
          </cell>
          <cell r="I17">
            <v>3</v>
          </cell>
          <cell r="K17">
            <v>0</v>
          </cell>
          <cell r="O17">
            <v>9</v>
          </cell>
        </row>
        <row r="18">
          <cell r="E18">
            <v>19</v>
          </cell>
          <cell r="H18">
            <v>30</v>
          </cell>
          <cell r="I18">
            <v>3</v>
          </cell>
          <cell r="K18">
            <v>1</v>
          </cell>
          <cell r="O18">
            <v>13</v>
          </cell>
        </row>
        <row r="19">
          <cell r="E19">
            <v>25</v>
          </cell>
          <cell r="H19">
            <v>30</v>
          </cell>
          <cell r="I19">
            <v>3</v>
          </cell>
          <cell r="K19">
            <v>1</v>
          </cell>
          <cell r="O19">
            <v>23</v>
          </cell>
        </row>
        <row r="21">
          <cell r="E21">
            <v>7</v>
          </cell>
          <cell r="H21">
            <v>30</v>
          </cell>
          <cell r="I21">
            <v>0</v>
          </cell>
          <cell r="K21">
            <v>3</v>
          </cell>
          <cell r="O21">
            <v>18</v>
          </cell>
          <cell r="AB21">
            <v>7</v>
          </cell>
          <cell r="AC21">
            <v>4</v>
          </cell>
          <cell r="AD21">
            <v>7</v>
          </cell>
          <cell r="AE21">
            <v>4</v>
          </cell>
          <cell r="AF21">
            <v>3</v>
          </cell>
          <cell r="AG21">
            <v>6</v>
          </cell>
          <cell r="AH21">
            <v>4</v>
          </cell>
          <cell r="AI21">
            <v>4</v>
          </cell>
          <cell r="AJ21">
            <v>5</v>
          </cell>
          <cell r="AK21">
            <v>5</v>
          </cell>
          <cell r="AL21">
            <v>3</v>
          </cell>
        </row>
        <row r="22">
          <cell r="E22">
            <v>4</v>
          </cell>
          <cell r="H22">
            <v>30</v>
          </cell>
          <cell r="I22">
            <v>0</v>
          </cell>
          <cell r="K22">
            <v>3</v>
          </cell>
          <cell r="O22">
            <v>22</v>
          </cell>
        </row>
        <row r="23">
          <cell r="E23">
            <v>13</v>
          </cell>
          <cell r="H23">
            <v>30</v>
          </cell>
          <cell r="I23">
            <v>3</v>
          </cell>
          <cell r="K23">
            <v>1</v>
          </cell>
          <cell r="O23">
            <v>12</v>
          </cell>
        </row>
        <row r="24">
          <cell r="E24">
            <v>26</v>
          </cell>
          <cell r="H24">
            <v>30</v>
          </cell>
          <cell r="I24">
            <v>3</v>
          </cell>
          <cell r="K24">
            <v>0</v>
          </cell>
          <cell r="O24">
            <v>12</v>
          </cell>
        </row>
        <row r="25">
          <cell r="E25">
            <v>16</v>
          </cell>
          <cell r="H25">
            <v>30</v>
          </cell>
          <cell r="I25">
            <v>0</v>
          </cell>
          <cell r="K25">
            <v>3</v>
          </cell>
          <cell r="O25">
            <v>16</v>
          </cell>
        </row>
        <row r="27">
          <cell r="E27">
            <v>11</v>
          </cell>
          <cell r="H27">
            <v>30</v>
          </cell>
          <cell r="I27">
            <v>0</v>
          </cell>
          <cell r="K27">
            <v>3</v>
          </cell>
          <cell r="O27">
            <v>13</v>
          </cell>
        </row>
        <row r="28">
          <cell r="E28">
            <v>9</v>
          </cell>
          <cell r="H28">
            <v>30</v>
          </cell>
          <cell r="I28">
            <v>0</v>
          </cell>
          <cell r="K28">
            <v>2</v>
          </cell>
          <cell r="O28">
            <v>14</v>
          </cell>
        </row>
        <row r="29">
          <cell r="E29">
            <v>12</v>
          </cell>
          <cell r="H29">
            <v>30</v>
          </cell>
          <cell r="I29">
            <v>3</v>
          </cell>
          <cell r="K29">
            <v>0</v>
          </cell>
          <cell r="O29">
            <v>16</v>
          </cell>
        </row>
        <row r="30">
          <cell r="E30">
            <v>13</v>
          </cell>
          <cell r="H30">
            <v>30</v>
          </cell>
          <cell r="I30">
            <v>3</v>
          </cell>
          <cell r="K30">
            <v>1</v>
          </cell>
          <cell r="O30">
            <v>10</v>
          </cell>
        </row>
        <row r="31">
          <cell r="E31">
            <v>10</v>
          </cell>
          <cell r="H31">
            <v>30</v>
          </cell>
          <cell r="I31">
            <v>2</v>
          </cell>
          <cell r="K31">
            <v>0</v>
          </cell>
          <cell r="O31">
            <v>6</v>
          </cell>
        </row>
        <row r="33">
          <cell r="H33">
            <v>30</v>
          </cell>
          <cell r="I33">
            <v>2</v>
          </cell>
          <cell r="K33">
            <v>0</v>
          </cell>
          <cell r="O33">
            <v>4</v>
          </cell>
        </row>
        <row r="34">
          <cell r="E34">
            <v>11</v>
          </cell>
          <cell r="H34">
            <v>30</v>
          </cell>
          <cell r="I34">
            <v>1</v>
          </cell>
          <cell r="K34">
            <v>3</v>
          </cell>
          <cell r="O34">
            <v>21</v>
          </cell>
        </row>
        <row r="35">
          <cell r="E35">
            <v>25</v>
          </cell>
          <cell r="H35">
            <v>30</v>
          </cell>
          <cell r="K35">
            <v>3</v>
          </cell>
          <cell r="O35">
            <v>18</v>
          </cell>
        </row>
        <row r="36">
          <cell r="E36">
            <v>21</v>
          </cell>
          <cell r="H36">
            <v>30</v>
          </cell>
          <cell r="I36">
            <v>3</v>
          </cell>
          <cell r="K36">
            <v>0</v>
          </cell>
          <cell r="O36">
            <v>8</v>
          </cell>
        </row>
        <row r="37">
          <cell r="E37">
            <v>11</v>
          </cell>
          <cell r="H37">
            <v>30</v>
          </cell>
          <cell r="I37">
            <v>0</v>
          </cell>
          <cell r="K37">
            <v>2</v>
          </cell>
          <cell r="N37">
            <v>2</v>
          </cell>
        </row>
        <row r="39">
          <cell r="E39">
            <v>13</v>
          </cell>
          <cell r="H39">
            <v>30</v>
          </cell>
          <cell r="I39">
            <v>3</v>
          </cell>
          <cell r="K39">
            <v>0</v>
          </cell>
          <cell r="O39">
            <v>9</v>
          </cell>
        </row>
        <row r="40">
          <cell r="E40">
            <v>6</v>
          </cell>
          <cell r="H40">
            <v>30</v>
          </cell>
          <cell r="I40">
            <v>0</v>
          </cell>
          <cell r="K40">
            <v>3</v>
          </cell>
          <cell r="O40">
            <v>18</v>
          </cell>
        </row>
        <row r="41">
          <cell r="E41">
            <v>8</v>
          </cell>
          <cell r="H41">
            <v>30</v>
          </cell>
          <cell r="I41">
            <v>0</v>
          </cell>
          <cell r="K41">
            <v>2</v>
          </cell>
          <cell r="O41">
            <v>18</v>
          </cell>
        </row>
        <row r="42">
          <cell r="E42">
            <v>10</v>
          </cell>
          <cell r="H42">
            <v>30</v>
          </cell>
          <cell r="I42">
            <v>0</v>
          </cell>
          <cell r="K42">
            <v>2</v>
          </cell>
          <cell r="O42">
            <v>24</v>
          </cell>
        </row>
        <row r="43">
          <cell r="E43">
            <v>8</v>
          </cell>
          <cell r="H43">
            <v>30</v>
          </cell>
          <cell r="I43">
            <v>0</v>
          </cell>
          <cell r="K43">
            <v>3</v>
          </cell>
          <cell r="O43">
            <v>11</v>
          </cell>
        </row>
        <row r="45">
          <cell r="E45">
            <v>13</v>
          </cell>
          <cell r="H45">
            <v>30</v>
          </cell>
          <cell r="I45">
            <v>1</v>
          </cell>
          <cell r="K45">
            <v>3</v>
          </cell>
          <cell r="O45">
            <v>14</v>
          </cell>
        </row>
        <row r="46">
          <cell r="E46">
            <v>20</v>
          </cell>
          <cell r="H46">
            <v>30</v>
          </cell>
          <cell r="I46">
            <v>0</v>
          </cell>
          <cell r="K46">
            <v>3</v>
          </cell>
          <cell r="O46">
            <v>14</v>
          </cell>
        </row>
        <row r="47">
          <cell r="E47">
            <v>19</v>
          </cell>
          <cell r="H47">
            <v>30</v>
          </cell>
          <cell r="I47">
            <v>3</v>
          </cell>
          <cell r="K47">
            <v>0</v>
          </cell>
          <cell r="O47">
            <v>7</v>
          </cell>
        </row>
        <row r="48">
          <cell r="E48">
            <v>6</v>
          </cell>
          <cell r="H48">
            <v>30</v>
          </cell>
          <cell r="I48">
            <v>0</v>
          </cell>
          <cell r="K48">
            <v>2</v>
          </cell>
          <cell r="O48">
            <v>11</v>
          </cell>
        </row>
        <row r="49">
          <cell r="E49">
            <v>12</v>
          </cell>
          <cell r="H49">
            <v>30</v>
          </cell>
          <cell r="I49">
            <v>2</v>
          </cell>
          <cell r="K49">
            <v>0</v>
          </cell>
          <cell r="O49">
            <v>9</v>
          </cell>
        </row>
        <row r="51">
          <cell r="E51">
            <v>14</v>
          </cell>
          <cell r="H51">
            <v>30</v>
          </cell>
          <cell r="I51">
            <v>1</v>
          </cell>
          <cell r="K51">
            <v>3</v>
          </cell>
          <cell r="O51">
            <v>14</v>
          </cell>
        </row>
        <row r="52">
          <cell r="E52">
            <v>24</v>
          </cell>
          <cell r="H52">
            <v>30</v>
          </cell>
          <cell r="I52">
            <v>3</v>
          </cell>
          <cell r="K52">
            <v>1</v>
          </cell>
          <cell r="O52">
            <v>19</v>
          </cell>
        </row>
        <row r="53">
          <cell r="E53">
            <v>18</v>
          </cell>
          <cell r="H53">
            <v>30</v>
          </cell>
          <cell r="I53">
            <v>3</v>
          </cell>
          <cell r="K53">
            <v>0</v>
          </cell>
          <cell r="O53">
            <v>10</v>
          </cell>
        </row>
        <row r="54">
          <cell r="E54">
            <v>12</v>
          </cell>
          <cell r="H54">
            <v>30</v>
          </cell>
          <cell r="I54">
            <v>1</v>
          </cell>
          <cell r="K54">
            <v>3</v>
          </cell>
          <cell r="O54">
            <v>24</v>
          </cell>
        </row>
        <row r="55">
          <cell r="E55">
            <v>4</v>
          </cell>
          <cell r="H55">
            <v>30</v>
          </cell>
          <cell r="I55">
            <v>0</v>
          </cell>
          <cell r="K55">
            <v>2</v>
          </cell>
          <cell r="O55">
            <v>22</v>
          </cell>
        </row>
        <row r="58">
          <cell r="E58">
            <v>26</v>
          </cell>
          <cell r="H58">
            <v>30</v>
          </cell>
          <cell r="I58">
            <v>3</v>
          </cell>
          <cell r="K58">
            <v>0</v>
          </cell>
          <cell r="O58">
            <v>8</v>
          </cell>
        </row>
        <row r="59">
          <cell r="E59">
            <v>14</v>
          </cell>
          <cell r="H59">
            <v>30</v>
          </cell>
          <cell r="I59">
            <v>0</v>
          </cell>
          <cell r="K59">
            <v>2</v>
          </cell>
          <cell r="O59">
            <v>9</v>
          </cell>
        </row>
        <row r="60">
          <cell r="I60" t="str">
            <v>0</v>
          </cell>
          <cell r="K60" t="str">
            <v>0</v>
          </cell>
        </row>
        <row r="61">
          <cell r="E61">
            <v>14</v>
          </cell>
          <cell r="H61">
            <v>30</v>
          </cell>
          <cell r="I61">
            <v>1</v>
          </cell>
          <cell r="K61">
            <v>3</v>
          </cell>
          <cell r="O61">
            <v>19</v>
          </cell>
        </row>
        <row r="62">
          <cell r="I62" t="str">
            <v>0</v>
          </cell>
          <cell r="K62" t="str">
            <v>0</v>
          </cell>
        </row>
        <row r="64">
          <cell r="E64">
            <v>15</v>
          </cell>
          <cell r="H64">
            <v>30</v>
          </cell>
          <cell r="I64">
            <v>3</v>
          </cell>
          <cell r="K64">
            <v>1</v>
          </cell>
          <cell r="O64">
            <v>16</v>
          </cell>
        </row>
        <row r="65">
          <cell r="I65" t="str">
            <v>0</v>
          </cell>
          <cell r="K65" t="str">
            <v>0</v>
          </cell>
        </row>
        <row r="66">
          <cell r="E66">
            <v>12</v>
          </cell>
          <cell r="H66">
            <v>30</v>
          </cell>
          <cell r="I66">
            <v>1</v>
          </cell>
          <cell r="K66">
            <v>3</v>
          </cell>
          <cell r="O66">
            <v>15</v>
          </cell>
        </row>
        <row r="67">
          <cell r="I67" t="str">
            <v>0</v>
          </cell>
          <cell r="K67" t="str">
            <v>0</v>
          </cell>
        </row>
        <row r="68">
          <cell r="I68" t="str">
            <v>0</v>
          </cell>
          <cell r="K68" t="str">
            <v>0</v>
          </cell>
        </row>
        <row r="70">
          <cell r="I70" t="str">
            <v>0</v>
          </cell>
          <cell r="K70" t="str">
            <v>0</v>
          </cell>
        </row>
        <row r="71">
          <cell r="I71" t="str">
            <v>0</v>
          </cell>
          <cell r="K71" t="str">
            <v>0</v>
          </cell>
        </row>
        <row r="72">
          <cell r="I72" t="str">
            <v>0</v>
          </cell>
          <cell r="K72" t="str">
            <v>0</v>
          </cell>
        </row>
        <row r="73">
          <cell r="I73" t="str">
            <v>0</v>
          </cell>
          <cell r="K73" t="str">
            <v>0</v>
          </cell>
        </row>
        <row r="74">
          <cell r="I74" t="str">
            <v>0</v>
          </cell>
          <cell r="K74" t="str">
            <v>0</v>
          </cell>
        </row>
        <row r="76">
          <cell r="I76" t="str">
            <v>0</v>
          </cell>
          <cell r="K76" t="str">
            <v>0</v>
          </cell>
        </row>
        <row r="77">
          <cell r="I77" t="str">
            <v>0</v>
          </cell>
          <cell r="K77" t="str">
            <v>0</v>
          </cell>
        </row>
        <row r="78">
          <cell r="I78" t="str">
            <v>0</v>
          </cell>
          <cell r="K78" t="str">
            <v>0</v>
          </cell>
        </row>
        <row r="79">
          <cell r="I79" t="str">
            <v>0</v>
          </cell>
          <cell r="K79" t="str">
            <v>0</v>
          </cell>
        </row>
        <row r="80">
          <cell r="I80" t="str">
            <v>0</v>
          </cell>
          <cell r="K80" t="str">
            <v>0</v>
          </cell>
        </row>
        <row r="82">
          <cell r="I82" t="str">
            <v>0</v>
          </cell>
          <cell r="K82" t="str">
            <v>0</v>
          </cell>
        </row>
        <row r="83">
          <cell r="K83" t="str">
            <v>0</v>
          </cell>
        </row>
        <row r="84">
          <cell r="I84" t="str">
            <v>0</v>
          </cell>
          <cell r="K84" t="str">
            <v>0</v>
          </cell>
        </row>
        <row r="85">
          <cell r="I85" t="str">
            <v>0</v>
          </cell>
          <cell r="K85" t="str">
            <v>0</v>
          </cell>
        </row>
        <row r="86">
          <cell r="I86" t="str">
            <v>0</v>
          </cell>
          <cell r="K86" t="str">
            <v>0</v>
          </cell>
        </row>
        <row r="88">
          <cell r="I88" t="str">
            <v>0</v>
          </cell>
          <cell r="K88" t="str">
            <v>0</v>
          </cell>
        </row>
        <row r="89">
          <cell r="I89" t="str">
            <v>0</v>
          </cell>
          <cell r="K89" t="str">
            <v>0</v>
          </cell>
        </row>
        <row r="90">
          <cell r="I90" t="str">
            <v>0</v>
          </cell>
          <cell r="K90" t="str">
            <v>0</v>
          </cell>
        </row>
        <row r="91">
          <cell r="I91" t="str">
            <v>0</v>
          </cell>
          <cell r="K91" t="str">
            <v>0</v>
          </cell>
        </row>
        <row r="92">
          <cell r="I92" t="str">
            <v>0</v>
          </cell>
          <cell r="K92" t="str">
            <v>0</v>
          </cell>
        </row>
        <row r="94">
          <cell r="I94" t="str">
            <v>0</v>
          </cell>
          <cell r="K94" t="str">
            <v>0</v>
          </cell>
        </row>
        <row r="95">
          <cell r="I95" t="str">
            <v>0</v>
          </cell>
          <cell r="K95" t="str">
            <v>0</v>
          </cell>
        </row>
        <row r="96">
          <cell r="I96" t="str">
            <v>0</v>
          </cell>
          <cell r="K96" t="str">
            <v>0</v>
          </cell>
        </row>
        <row r="97">
          <cell r="E97">
            <v>12</v>
          </cell>
          <cell r="H97">
            <v>30</v>
          </cell>
          <cell r="I97">
            <v>0</v>
          </cell>
          <cell r="K97">
            <v>2</v>
          </cell>
          <cell r="O97">
            <v>22</v>
          </cell>
        </row>
        <row r="98">
          <cell r="I98" t="str">
            <v>0</v>
          </cell>
          <cell r="K98" t="str">
            <v>0</v>
          </cell>
        </row>
        <row r="100">
          <cell r="I100" t="str">
            <v>0</v>
          </cell>
          <cell r="K100" t="str">
            <v>0</v>
          </cell>
        </row>
        <row r="101">
          <cell r="I101" t="str">
            <v>0</v>
          </cell>
          <cell r="K101" t="str">
            <v>0</v>
          </cell>
        </row>
        <row r="102">
          <cell r="I102" t="str">
            <v>0</v>
          </cell>
          <cell r="K102" t="str">
            <v>0</v>
          </cell>
        </row>
        <row r="103">
          <cell r="I103" t="str">
            <v>0</v>
          </cell>
          <cell r="K103" t="str">
            <v>0</v>
          </cell>
        </row>
        <row r="104">
          <cell r="I104" t="str">
            <v>0</v>
          </cell>
          <cell r="K104" t="str">
            <v>0</v>
          </cell>
        </row>
        <row r="106">
          <cell r="I106" t="str">
            <v>0</v>
          </cell>
          <cell r="K106" t="str">
            <v>0</v>
          </cell>
        </row>
        <row r="107">
          <cell r="I107" t="str">
            <v>0</v>
          </cell>
          <cell r="K107" t="str">
            <v>0</v>
          </cell>
        </row>
        <row r="108">
          <cell r="I108" t="str">
            <v>0</v>
          </cell>
          <cell r="K108" t="str">
            <v>0</v>
          </cell>
        </row>
        <row r="109">
          <cell r="I109" t="str">
            <v>0</v>
          </cell>
          <cell r="K109" t="str">
            <v>0</v>
          </cell>
        </row>
        <row r="110">
          <cell r="E110">
            <v>12</v>
          </cell>
          <cell r="H110">
            <v>30</v>
          </cell>
          <cell r="I110">
            <v>3</v>
          </cell>
          <cell r="K110">
            <v>0</v>
          </cell>
          <cell r="O110">
            <v>20</v>
          </cell>
        </row>
      </sheetData>
      <sheetData sheetId="3">
        <row r="3">
          <cell r="E3">
            <v>11</v>
          </cell>
          <cell r="H3">
            <v>30</v>
          </cell>
          <cell r="I3">
            <v>3</v>
          </cell>
          <cell r="K3">
            <v>0</v>
          </cell>
          <cell r="O3">
            <v>4</v>
          </cell>
        </row>
        <row r="4">
          <cell r="E4">
            <v>7</v>
          </cell>
          <cell r="H4">
            <v>30</v>
          </cell>
          <cell r="I4">
            <v>2</v>
          </cell>
          <cell r="K4">
            <v>0</v>
          </cell>
          <cell r="O4">
            <v>4</v>
          </cell>
        </row>
        <row r="5">
          <cell r="E5">
            <v>10</v>
          </cell>
          <cell r="H5">
            <v>30</v>
          </cell>
          <cell r="I5">
            <v>3</v>
          </cell>
          <cell r="K5">
            <v>0</v>
          </cell>
          <cell r="O5">
            <v>2</v>
          </cell>
        </row>
        <row r="6">
          <cell r="E6">
            <v>7</v>
          </cell>
          <cell r="H6">
            <v>30</v>
          </cell>
          <cell r="I6">
            <v>0</v>
          </cell>
          <cell r="K6">
            <v>3</v>
          </cell>
          <cell r="O6">
            <v>10</v>
          </cell>
        </row>
        <row r="7">
          <cell r="E7">
            <v>5</v>
          </cell>
          <cell r="H7">
            <v>30</v>
          </cell>
          <cell r="I7">
            <v>1</v>
          </cell>
          <cell r="K7">
            <v>1</v>
          </cell>
          <cell r="O7">
            <v>5</v>
          </cell>
        </row>
        <row r="9">
          <cell r="E9">
            <v>4</v>
          </cell>
          <cell r="H9">
            <v>30</v>
          </cell>
          <cell r="I9">
            <v>0</v>
          </cell>
          <cell r="K9">
            <v>2</v>
          </cell>
          <cell r="O9">
            <v>7</v>
          </cell>
        </row>
        <row r="10">
          <cell r="E10">
            <v>9</v>
          </cell>
          <cell r="H10">
            <v>30</v>
          </cell>
          <cell r="I10">
            <v>3</v>
          </cell>
          <cell r="K10">
            <v>0</v>
          </cell>
          <cell r="O10">
            <v>4</v>
          </cell>
        </row>
        <row r="11">
          <cell r="E11">
            <v>2</v>
          </cell>
          <cell r="H11">
            <v>30</v>
          </cell>
          <cell r="I11">
            <v>0</v>
          </cell>
          <cell r="K11">
            <v>2</v>
          </cell>
          <cell r="O11">
            <v>7</v>
          </cell>
        </row>
        <row r="12">
          <cell r="E12">
            <v>11</v>
          </cell>
          <cell r="H12">
            <v>30</v>
          </cell>
          <cell r="I12">
            <v>3</v>
          </cell>
          <cell r="K12">
            <v>1</v>
          </cell>
          <cell r="O12">
            <v>11</v>
          </cell>
        </row>
        <row r="13">
          <cell r="E13">
            <v>8</v>
          </cell>
          <cell r="H13">
            <v>30</v>
          </cell>
          <cell r="I13">
            <v>0</v>
          </cell>
          <cell r="K13">
            <v>3</v>
          </cell>
          <cell r="O13">
            <v>10</v>
          </cell>
        </row>
        <row r="15">
          <cell r="E15">
            <v>7</v>
          </cell>
          <cell r="H15">
            <v>30</v>
          </cell>
          <cell r="I15">
            <v>2</v>
          </cell>
          <cell r="K15">
            <v>0</v>
          </cell>
          <cell r="O15">
            <v>2</v>
          </cell>
        </row>
        <row r="16">
          <cell r="E16">
            <v>11</v>
          </cell>
          <cell r="H16">
            <v>30</v>
          </cell>
          <cell r="I16">
            <v>3</v>
          </cell>
          <cell r="K16">
            <v>0</v>
          </cell>
          <cell r="O16">
            <v>5</v>
          </cell>
        </row>
        <row r="17">
          <cell r="E17">
            <v>3</v>
          </cell>
          <cell r="H17">
            <v>30</v>
          </cell>
          <cell r="I17">
            <v>2</v>
          </cell>
          <cell r="K17">
            <v>0</v>
          </cell>
          <cell r="O17">
            <v>1</v>
          </cell>
        </row>
        <row r="18">
          <cell r="E18">
            <v>8</v>
          </cell>
          <cell r="H18">
            <v>30</v>
          </cell>
          <cell r="I18">
            <v>2</v>
          </cell>
          <cell r="K18">
            <v>0</v>
          </cell>
          <cell r="O18">
            <v>6</v>
          </cell>
        </row>
        <row r="19">
          <cell r="E19">
            <v>3</v>
          </cell>
          <cell r="H19">
            <v>30</v>
          </cell>
          <cell r="I19">
            <v>0</v>
          </cell>
          <cell r="K19">
            <v>3</v>
          </cell>
          <cell r="O19">
            <v>10</v>
          </cell>
        </row>
        <row r="21">
          <cell r="E21">
            <v>3</v>
          </cell>
          <cell r="H21">
            <v>30</v>
          </cell>
          <cell r="I21">
            <v>0</v>
          </cell>
          <cell r="K21">
            <v>3</v>
          </cell>
          <cell r="O21">
            <v>9</v>
          </cell>
          <cell r="AC21">
            <v>5</v>
          </cell>
          <cell r="AD21">
            <v>3</v>
          </cell>
          <cell r="AE21">
            <v>8</v>
          </cell>
          <cell r="AF21">
            <v>3</v>
          </cell>
          <cell r="AG21">
            <v>3</v>
          </cell>
          <cell r="AH21">
            <v>5</v>
          </cell>
          <cell r="AI21">
            <v>3</v>
          </cell>
          <cell r="AJ21">
            <v>3</v>
          </cell>
          <cell r="AK21">
            <v>2</v>
          </cell>
          <cell r="AL21">
            <v>2</v>
          </cell>
          <cell r="AM21">
            <v>3</v>
          </cell>
        </row>
        <row r="22">
          <cell r="E22">
            <v>9</v>
          </cell>
          <cell r="H22">
            <v>30</v>
          </cell>
          <cell r="I22">
            <v>1</v>
          </cell>
          <cell r="K22">
            <v>3</v>
          </cell>
          <cell r="O22">
            <v>14</v>
          </cell>
        </row>
        <row r="23">
          <cell r="E23">
            <v>7</v>
          </cell>
          <cell r="H23">
            <v>30</v>
          </cell>
          <cell r="I23">
            <v>2</v>
          </cell>
          <cell r="K23">
            <v>0</v>
          </cell>
          <cell r="O23">
            <v>7</v>
          </cell>
        </row>
        <row r="24">
          <cell r="E24">
            <v>6</v>
          </cell>
          <cell r="H24">
            <v>30</v>
          </cell>
          <cell r="I24">
            <v>2</v>
          </cell>
          <cell r="K24">
            <v>0</v>
          </cell>
          <cell r="O24">
            <v>2</v>
          </cell>
        </row>
        <row r="25">
          <cell r="E25">
            <v>4</v>
          </cell>
          <cell r="H25">
            <v>30</v>
          </cell>
          <cell r="I25">
            <v>0</v>
          </cell>
          <cell r="K25">
            <v>2</v>
          </cell>
          <cell r="O25">
            <v>9</v>
          </cell>
        </row>
        <row r="27">
          <cell r="E27">
            <v>14</v>
          </cell>
          <cell r="H27">
            <v>30</v>
          </cell>
          <cell r="I27">
            <v>3</v>
          </cell>
          <cell r="K27">
            <v>0</v>
          </cell>
          <cell r="O27">
            <v>1</v>
          </cell>
        </row>
        <row r="28">
          <cell r="E28">
            <v>5</v>
          </cell>
          <cell r="H28">
            <v>30</v>
          </cell>
          <cell r="I28">
            <v>0</v>
          </cell>
          <cell r="K28">
            <v>3</v>
          </cell>
          <cell r="O28">
            <v>10</v>
          </cell>
        </row>
        <row r="29">
          <cell r="E29">
            <v>10</v>
          </cell>
          <cell r="H29">
            <v>30</v>
          </cell>
          <cell r="I29">
            <v>1</v>
          </cell>
          <cell r="K29">
            <v>3</v>
          </cell>
          <cell r="O29">
            <v>13</v>
          </cell>
        </row>
        <row r="30">
          <cell r="E30">
            <v>10</v>
          </cell>
          <cell r="H30">
            <v>30</v>
          </cell>
          <cell r="I30">
            <v>3</v>
          </cell>
          <cell r="K30">
            <v>0</v>
          </cell>
          <cell r="O30">
            <v>7</v>
          </cell>
        </row>
        <row r="31">
          <cell r="E31">
            <v>2</v>
          </cell>
          <cell r="H31">
            <v>30</v>
          </cell>
          <cell r="I31">
            <v>0</v>
          </cell>
          <cell r="K31">
            <v>3</v>
          </cell>
          <cell r="O31">
            <v>8</v>
          </cell>
        </row>
        <row r="33">
          <cell r="E33">
            <v>2</v>
          </cell>
          <cell r="H33">
            <v>30</v>
          </cell>
          <cell r="I33">
            <v>0</v>
          </cell>
          <cell r="K33">
            <v>2</v>
          </cell>
          <cell r="O33">
            <v>4</v>
          </cell>
        </row>
        <row r="34">
          <cell r="E34">
            <v>15</v>
          </cell>
          <cell r="H34">
            <v>30</v>
          </cell>
          <cell r="I34">
            <v>3</v>
          </cell>
          <cell r="K34">
            <v>0</v>
          </cell>
          <cell r="O34">
            <v>4</v>
          </cell>
        </row>
        <row r="35">
          <cell r="E35">
            <v>7</v>
          </cell>
          <cell r="H35">
            <v>30</v>
          </cell>
          <cell r="I35">
            <v>2</v>
          </cell>
          <cell r="K35">
            <v>0</v>
          </cell>
          <cell r="O35">
            <v>6</v>
          </cell>
        </row>
        <row r="36">
          <cell r="E36">
            <v>7</v>
          </cell>
          <cell r="H36">
            <v>30</v>
          </cell>
          <cell r="I36">
            <v>2</v>
          </cell>
          <cell r="K36">
            <v>0</v>
          </cell>
          <cell r="O36">
            <v>6</v>
          </cell>
        </row>
        <row r="37">
          <cell r="E37">
            <v>14</v>
          </cell>
          <cell r="H37">
            <v>30</v>
          </cell>
          <cell r="I37">
            <v>3</v>
          </cell>
          <cell r="K37">
            <v>0</v>
          </cell>
          <cell r="O37">
            <v>1</v>
          </cell>
        </row>
        <row r="39">
          <cell r="E39">
            <v>4</v>
          </cell>
          <cell r="H39">
            <v>30</v>
          </cell>
          <cell r="I39">
            <v>2</v>
          </cell>
          <cell r="K39">
            <v>0</v>
          </cell>
          <cell r="O39">
            <v>1</v>
          </cell>
        </row>
        <row r="40">
          <cell r="E40">
            <v>12</v>
          </cell>
          <cell r="H40">
            <v>30</v>
          </cell>
          <cell r="I40">
            <v>1</v>
          </cell>
          <cell r="K40">
            <v>3</v>
          </cell>
          <cell r="O40">
            <v>16</v>
          </cell>
        </row>
        <row r="41">
          <cell r="E41">
            <v>9</v>
          </cell>
          <cell r="H41">
            <v>30</v>
          </cell>
          <cell r="I41">
            <v>3</v>
          </cell>
          <cell r="K41">
            <v>0</v>
          </cell>
          <cell r="O41">
            <v>3</v>
          </cell>
        </row>
        <row r="42">
          <cell r="E42">
            <v>4</v>
          </cell>
          <cell r="H42">
            <v>30</v>
          </cell>
          <cell r="I42">
            <v>0</v>
          </cell>
          <cell r="K42">
            <v>3</v>
          </cell>
          <cell r="O42">
            <v>13</v>
          </cell>
        </row>
        <row r="43">
          <cell r="E43">
            <v>5</v>
          </cell>
          <cell r="H43">
            <v>30</v>
          </cell>
          <cell r="I43">
            <v>0</v>
          </cell>
          <cell r="K43">
            <v>3</v>
          </cell>
          <cell r="O43">
            <v>12</v>
          </cell>
        </row>
        <row r="45">
          <cell r="E45">
            <v>5</v>
          </cell>
          <cell r="H45">
            <v>30</v>
          </cell>
          <cell r="I45">
            <v>0</v>
          </cell>
          <cell r="K45">
            <v>2</v>
          </cell>
          <cell r="O45">
            <v>7</v>
          </cell>
        </row>
        <row r="46">
          <cell r="E46">
            <v>12</v>
          </cell>
          <cell r="H46">
            <v>30</v>
          </cell>
          <cell r="I46">
            <v>3</v>
          </cell>
          <cell r="K46">
            <v>1</v>
          </cell>
          <cell r="O46">
            <v>9</v>
          </cell>
        </row>
        <row r="47">
          <cell r="E47">
            <v>4</v>
          </cell>
          <cell r="H47">
            <v>30</v>
          </cell>
          <cell r="I47">
            <v>0</v>
          </cell>
          <cell r="K47">
            <v>2</v>
          </cell>
          <cell r="O47">
            <v>5</v>
          </cell>
        </row>
        <row r="48">
          <cell r="E48">
            <v>17</v>
          </cell>
          <cell r="H48">
            <v>30</v>
          </cell>
          <cell r="I48">
            <v>3</v>
          </cell>
          <cell r="K48">
            <v>1</v>
          </cell>
          <cell r="O48">
            <v>11</v>
          </cell>
        </row>
        <row r="49">
          <cell r="E49">
            <v>8</v>
          </cell>
          <cell r="H49">
            <v>30</v>
          </cell>
          <cell r="I49">
            <v>2</v>
          </cell>
          <cell r="K49">
            <v>0</v>
          </cell>
          <cell r="O49">
            <v>6</v>
          </cell>
        </row>
        <row r="51">
          <cell r="E51">
            <v>4</v>
          </cell>
          <cell r="H51">
            <v>30</v>
          </cell>
          <cell r="I51">
            <v>0</v>
          </cell>
          <cell r="K51">
            <v>2</v>
          </cell>
          <cell r="O51">
            <v>5</v>
          </cell>
        </row>
        <row r="52">
          <cell r="E52">
            <v>13</v>
          </cell>
          <cell r="H52">
            <v>30</v>
          </cell>
          <cell r="I52">
            <v>3</v>
          </cell>
          <cell r="K52">
            <v>0</v>
          </cell>
          <cell r="O52">
            <v>6</v>
          </cell>
        </row>
        <row r="53">
          <cell r="E53">
            <v>9</v>
          </cell>
          <cell r="H53">
            <v>30</v>
          </cell>
          <cell r="I53">
            <v>3</v>
          </cell>
          <cell r="K53">
            <v>0</v>
          </cell>
          <cell r="O53">
            <v>9</v>
          </cell>
        </row>
        <row r="54">
          <cell r="E54">
            <v>11</v>
          </cell>
          <cell r="H54">
            <v>30</v>
          </cell>
          <cell r="I54">
            <v>3</v>
          </cell>
          <cell r="K54">
            <v>0</v>
          </cell>
          <cell r="O54">
            <v>8</v>
          </cell>
        </row>
        <row r="55">
          <cell r="E55">
            <v>5</v>
          </cell>
          <cell r="H55">
            <v>30</v>
          </cell>
          <cell r="I55">
            <v>0</v>
          </cell>
          <cell r="K55">
            <v>3</v>
          </cell>
          <cell r="O55">
            <v>14</v>
          </cell>
        </row>
        <row r="58">
          <cell r="E58">
            <v>12</v>
          </cell>
          <cell r="H58">
            <v>30</v>
          </cell>
          <cell r="I58">
            <v>3</v>
          </cell>
          <cell r="K58">
            <v>0</v>
          </cell>
          <cell r="O58">
            <v>5</v>
          </cell>
        </row>
        <row r="59">
          <cell r="E59">
            <v>3</v>
          </cell>
          <cell r="H59">
            <v>30</v>
          </cell>
          <cell r="I59">
            <v>0</v>
          </cell>
          <cell r="K59">
            <v>2</v>
          </cell>
          <cell r="O59">
            <v>7</v>
          </cell>
        </row>
        <row r="60">
          <cell r="E60">
            <v>13</v>
          </cell>
          <cell r="H60">
            <v>30</v>
          </cell>
          <cell r="I60">
            <v>3</v>
          </cell>
          <cell r="K60">
            <v>1</v>
          </cell>
          <cell r="O60">
            <v>8</v>
          </cell>
        </row>
        <row r="61">
          <cell r="E61">
            <v>2</v>
          </cell>
          <cell r="H61">
            <v>30</v>
          </cell>
          <cell r="I61">
            <v>0</v>
          </cell>
          <cell r="K61">
            <v>2</v>
          </cell>
          <cell r="O61">
            <v>7</v>
          </cell>
        </row>
        <row r="62">
          <cell r="E62">
            <v>4</v>
          </cell>
          <cell r="H62">
            <v>30</v>
          </cell>
          <cell r="I62">
            <v>2</v>
          </cell>
          <cell r="K62">
            <v>0</v>
          </cell>
          <cell r="O62">
            <v>3</v>
          </cell>
        </row>
        <row r="64">
          <cell r="I64" t="str">
            <v>0</v>
          </cell>
          <cell r="K64" t="str">
            <v>0</v>
          </cell>
        </row>
        <row r="65">
          <cell r="E65">
            <v>8</v>
          </cell>
          <cell r="H65">
            <v>30</v>
          </cell>
          <cell r="I65">
            <v>3</v>
          </cell>
          <cell r="K65">
            <v>0</v>
          </cell>
          <cell r="O65">
            <v>5</v>
          </cell>
        </row>
        <row r="66">
          <cell r="E66">
            <v>4</v>
          </cell>
          <cell r="H66">
            <v>30</v>
          </cell>
          <cell r="I66">
            <v>0</v>
          </cell>
          <cell r="K66">
            <v>3</v>
          </cell>
          <cell r="O66">
            <v>12</v>
          </cell>
        </row>
        <row r="67">
          <cell r="E67">
            <v>10</v>
          </cell>
          <cell r="H67">
            <v>30</v>
          </cell>
          <cell r="I67">
            <v>1</v>
          </cell>
          <cell r="K67">
            <v>3</v>
          </cell>
          <cell r="O67">
            <v>15</v>
          </cell>
        </row>
        <row r="68">
          <cell r="E68">
            <v>10</v>
          </cell>
          <cell r="H68">
            <v>30</v>
          </cell>
          <cell r="I68">
            <v>3</v>
          </cell>
          <cell r="K68">
            <v>0</v>
          </cell>
          <cell r="O68">
            <v>5</v>
          </cell>
        </row>
        <row r="70">
          <cell r="I70" t="str">
            <v>0</v>
          </cell>
          <cell r="K70" t="str">
            <v>0</v>
          </cell>
        </row>
        <row r="71">
          <cell r="I71" t="str">
            <v>0</v>
          </cell>
          <cell r="K71" t="str">
            <v>0</v>
          </cell>
        </row>
        <row r="72">
          <cell r="I72" t="str">
            <v>0</v>
          </cell>
          <cell r="K72" t="str">
            <v>0</v>
          </cell>
        </row>
        <row r="73">
          <cell r="I73" t="str">
            <v>0</v>
          </cell>
          <cell r="K73" t="str">
            <v>0</v>
          </cell>
        </row>
        <row r="74">
          <cell r="I74" t="str">
            <v>0</v>
          </cell>
          <cell r="K74" t="str">
            <v>0</v>
          </cell>
        </row>
        <row r="76">
          <cell r="I76" t="str">
            <v>0</v>
          </cell>
          <cell r="K76" t="str">
            <v>0</v>
          </cell>
        </row>
        <row r="77">
          <cell r="I77" t="str">
            <v>0</v>
          </cell>
          <cell r="K77" t="str">
            <v>0</v>
          </cell>
        </row>
        <row r="78">
          <cell r="I78" t="str">
            <v>0</v>
          </cell>
          <cell r="K78" t="str">
            <v>0</v>
          </cell>
        </row>
        <row r="79">
          <cell r="I79" t="str">
            <v>0</v>
          </cell>
          <cell r="K79" t="str">
            <v>0</v>
          </cell>
        </row>
        <row r="80">
          <cell r="I80" t="str">
            <v>0</v>
          </cell>
          <cell r="K80" t="str">
            <v>0</v>
          </cell>
        </row>
        <row r="82">
          <cell r="I82" t="str">
            <v>0</v>
          </cell>
          <cell r="K82" t="str">
            <v>0</v>
          </cell>
        </row>
        <row r="83">
          <cell r="I83" t="str">
            <v>0</v>
          </cell>
          <cell r="K83" t="str">
            <v>0</v>
          </cell>
        </row>
        <row r="84">
          <cell r="I84" t="str">
            <v>0</v>
          </cell>
          <cell r="K84" t="str">
            <v>0</v>
          </cell>
        </row>
        <row r="85">
          <cell r="I85" t="str">
            <v>0</v>
          </cell>
          <cell r="K85" t="str">
            <v>0</v>
          </cell>
        </row>
        <row r="86">
          <cell r="I86" t="str">
            <v>0</v>
          </cell>
          <cell r="K86" t="str">
            <v>0</v>
          </cell>
        </row>
        <row r="88">
          <cell r="I88" t="str">
            <v>0</v>
          </cell>
          <cell r="K88" t="str">
            <v>0</v>
          </cell>
        </row>
        <row r="89">
          <cell r="I89" t="str">
            <v>0</v>
          </cell>
          <cell r="K89" t="str">
            <v>0</v>
          </cell>
        </row>
        <row r="90">
          <cell r="I90" t="str">
            <v>0</v>
          </cell>
          <cell r="K90" t="str">
            <v>0</v>
          </cell>
        </row>
        <row r="91">
          <cell r="I91" t="str">
            <v>0</v>
          </cell>
          <cell r="K91" t="str">
            <v>0</v>
          </cell>
        </row>
        <row r="92">
          <cell r="I92" t="str">
            <v>0</v>
          </cell>
          <cell r="K92" t="str">
            <v>0</v>
          </cell>
        </row>
        <row r="94">
          <cell r="I94" t="str">
            <v>0</v>
          </cell>
          <cell r="K94" t="str">
            <v>0</v>
          </cell>
        </row>
        <row r="95">
          <cell r="I95" t="str">
            <v>0</v>
          </cell>
          <cell r="K95" t="str">
            <v>0</v>
          </cell>
        </row>
        <row r="96">
          <cell r="I96" t="str">
            <v>0</v>
          </cell>
          <cell r="K96" t="str">
            <v>0</v>
          </cell>
        </row>
        <row r="97">
          <cell r="I97" t="str">
            <v>0</v>
          </cell>
          <cell r="K97" t="str">
            <v>0</v>
          </cell>
        </row>
        <row r="98">
          <cell r="I98" t="str">
            <v>0</v>
          </cell>
          <cell r="K98" t="str">
            <v>0</v>
          </cell>
        </row>
        <row r="100">
          <cell r="I100" t="str">
            <v>0</v>
          </cell>
          <cell r="K100" t="str">
            <v>0</v>
          </cell>
        </row>
        <row r="101">
          <cell r="I101" t="str">
            <v>0</v>
          </cell>
          <cell r="K101" t="str">
            <v>0</v>
          </cell>
        </row>
        <row r="102">
          <cell r="I102" t="str">
            <v>0</v>
          </cell>
          <cell r="K102" t="str">
            <v>0</v>
          </cell>
        </row>
        <row r="103">
          <cell r="I103" t="str">
            <v>0</v>
          </cell>
          <cell r="K103" t="str">
            <v>0</v>
          </cell>
        </row>
        <row r="104">
          <cell r="I104" t="str">
            <v>0</v>
          </cell>
          <cell r="K104" t="str">
            <v>0</v>
          </cell>
        </row>
        <row r="106">
          <cell r="I106" t="str">
            <v>0</v>
          </cell>
          <cell r="K106" t="str">
            <v>0</v>
          </cell>
        </row>
        <row r="107">
          <cell r="I107" t="str">
            <v>0</v>
          </cell>
          <cell r="K107" t="str">
            <v>0</v>
          </cell>
        </row>
        <row r="108">
          <cell r="I108" t="str">
            <v>0</v>
          </cell>
          <cell r="K108" t="str">
            <v>0</v>
          </cell>
        </row>
        <row r="109">
          <cell r="I109" t="str">
            <v>0</v>
          </cell>
          <cell r="K109" t="str">
            <v>0</v>
          </cell>
        </row>
        <row r="110">
          <cell r="I110" t="str">
            <v>0</v>
          </cell>
          <cell r="K110" t="str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5E45-81B7-4C7F-B13A-83639590FD22}">
  <sheetPr>
    <tabColor rgb="FFFFFF00"/>
  </sheetPr>
  <dimension ref="A1:I25"/>
  <sheetViews>
    <sheetView workbookViewId="0">
      <selection activeCell="I28" sqref="I28"/>
    </sheetView>
  </sheetViews>
  <sheetFormatPr defaultRowHeight="14.4" x14ac:dyDescent="0.3"/>
  <cols>
    <col min="1" max="1" width="4.77734375" customWidth="1"/>
    <col min="2" max="2" width="5.6640625" customWidth="1"/>
    <col min="3" max="3" width="4.21875" customWidth="1"/>
    <col min="4" max="4" width="21.6640625" customWidth="1"/>
    <col min="6" max="6" width="9.5546875" customWidth="1"/>
    <col min="7" max="7" width="23.109375" customWidth="1"/>
    <col min="8" max="8" width="15.88671875" customWidth="1"/>
    <col min="9" max="9" width="34.44140625" customWidth="1"/>
  </cols>
  <sheetData>
    <row r="1" spans="1:9" ht="17.399999999999999" x14ac:dyDescent="0.3">
      <c r="A1" s="178" t="s">
        <v>55</v>
      </c>
      <c r="B1" s="179"/>
      <c r="C1" s="179"/>
      <c r="D1" s="179"/>
      <c r="E1" s="179"/>
      <c r="F1" s="179"/>
      <c r="G1" s="179"/>
      <c r="H1" s="179"/>
      <c r="I1" s="180"/>
    </row>
    <row r="2" spans="1:9" x14ac:dyDescent="0.3">
      <c r="A2" s="115"/>
      <c r="B2" s="115"/>
      <c r="C2" s="115"/>
      <c r="D2" s="115"/>
      <c r="E2" s="115"/>
      <c r="F2" s="115"/>
      <c r="G2" s="115"/>
      <c r="H2" s="115"/>
      <c r="I2" s="115"/>
    </row>
    <row r="3" spans="1:9" x14ac:dyDescent="0.3">
      <c r="A3" s="116" t="s">
        <v>56</v>
      </c>
      <c r="B3" s="116" t="s">
        <v>57</v>
      </c>
      <c r="C3" s="116" t="s">
        <v>1</v>
      </c>
      <c r="D3" s="116" t="s">
        <v>58</v>
      </c>
      <c r="E3" s="116" t="s">
        <v>59</v>
      </c>
      <c r="F3" s="116" t="s">
        <v>60</v>
      </c>
      <c r="G3" s="116" t="s">
        <v>61</v>
      </c>
      <c r="H3" s="117" t="s">
        <v>62</v>
      </c>
      <c r="I3" s="116" t="s">
        <v>63</v>
      </c>
    </row>
    <row r="4" spans="1:9" ht="15.6" x14ac:dyDescent="0.3">
      <c r="A4" s="118">
        <v>1</v>
      </c>
      <c r="B4" s="118" t="s">
        <v>64</v>
      </c>
      <c r="C4" s="118">
        <v>1</v>
      </c>
      <c r="D4" s="119" t="s">
        <v>65</v>
      </c>
      <c r="E4" s="118">
        <v>25</v>
      </c>
      <c r="F4" s="118">
        <v>0.83299999999999996</v>
      </c>
      <c r="G4" s="118"/>
      <c r="H4" s="120"/>
      <c r="I4" s="121"/>
    </row>
    <row r="5" spans="1:9" ht="15.6" x14ac:dyDescent="0.3">
      <c r="A5" s="118">
        <v>2</v>
      </c>
      <c r="B5" s="118" t="s">
        <v>64</v>
      </c>
      <c r="C5" s="118">
        <v>2</v>
      </c>
      <c r="D5" s="119" t="s">
        <v>32</v>
      </c>
      <c r="E5" s="118">
        <v>19</v>
      </c>
      <c r="F5" s="118">
        <v>0.63300000000000001</v>
      </c>
      <c r="G5" s="118"/>
      <c r="H5" s="119"/>
      <c r="I5" s="122"/>
    </row>
    <row r="6" spans="1:9" ht="15.6" x14ac:dyDescent="0.3">
      <c r="A6" s="118">
        <v>3</v>
      </c>
      <c r="B6" s="118" t="s">
        <v>64</v>
      </c>
      <c r="C6" s="118">
        <v>3</v>
      </c>
      <c r="D6" s="119" t="s">
        <v>39</v>
      </c>
      <c r="E6" s="118">
        <v>14</v>
      </c>
      <c r="F6" s="118">
        <v>0.46600000000000003</v>
      </c>
      <c r="G6" s="118"/>
      <c r="H6" s="119"/>
      <c r="I6" s="122"/>
    </row>
    <row r="7" spans="1:9" ht="15.6" x14ac:dyDescent="0.3">
      <c r="A7" s="118">
        <v>4</v>
      </c>
      <c r="B7" s="118" t="s">
        <v>64</v>
      </c>
      <c r="C7" s="118">
        <v>4</v>
      </c>
      <c r="D7" s="119" t="s">
        <v>27</v>
      </c>
      <c r="E7" s="118">
        <v>13</v>
      </c>
      <c r="F7" s="118">
        <v>0.433</v>
      </c>
      <c r="G7" s="118"/>
      <c r="H7" s="123"/>
      <c r="I7" s="124"/>
    </row>
    <row r="8" spans="1:9" ht="15.6" x14ac:dyDescent="0.3">
      <c r="A8" s="118">
        <v>5</v>
      </c>
      <c r="B8" s="118" t="s">
        <v>64</v>
      </c>
      <c r="C8" s="118">
        <v>5</v>
      </c>
      <c r="D8" s="120" t="s">
        <v>33</v>
      </c>
      <c r="E8" s="118">
        <v>12</v>
      </c>
      <c r="F8" s="118">
        <v>0.4</v>
      </c>
      <c r="G8" s="118"/>
      <c r="H8" s="120"/>
      <c r="I8" s="121"/>
    </row>
    <row r="9" spans="1:9" ht="15.6" x14ac:dyDescent="0.3">
      <c r="A9" s="118">
        <v>6</v>
      </c>
      <c r="B9" s="118" t="s">
        <v>64</v>
      </c>
      <c r="C9" s="118">
        <v>6</v>
      </c>
      <c r="D9" s="119" t="s">
        <v>66</v>
      </c>
      <c r="E9" s="118">
        <v>12</v>
      </c>
      <c r="F9" s="125">
        <v>0.4</v>
      </c>
      <c r="G9" s="118"/>
      <c r="H9" s="120"/>
      <c r="I9" s="121"/>
    </row>
    <row r="10" spans="1:9" ht="15.6" x14ac:dyDescent="0.3">
      <c r="A10" s="118">
        <v>7</v>
      </c>
      <c r="B10" s="118" t="s">
        <v>64</v>
      </c>
      <c r="C10" s="118">
        <v>7</v>
      </c>
      <c r="D10" s="119" t="s">
        <v>49</v>
      </c>
      <c r="E10" s="118">
        <v>12</v>
      </c>
      <c r="F10" s="125">
        <v>0.4</v>
      </c>
      <c r="G10" s="118"/>
      <c r="H10" s="119"/>
      <c r="I10" s="122"/>
    </row>
    <row r="11" spans="1:9" ht="15.6" x14ac:dyDescent="0.3">
      <c r="A11" s="118">
        <v>8</v>
      </c>
      <c r="B11" s="118" t="s">
        <v>64</v>
      </c>
      <c r="C11" s="118">
        <v>8</v>
      </c>
      <c r="D11" s="119" t="s">
        <v>38</v>
      </c>
      <c r="E11" s="118">
        <v>12</v>
      </c>
      <c r="F11" s="125">
        <v>0.4</v>
      </c>
      <c r="G11" s="118"/>
      <c r="H11" s="120"/>
      <c r="I11" s="121"/>
    </row>
    <row r="12" spans="1:9" ht="15.6" x14ac:dyDescent="0.3">
      <c r="A12" s="118">
        <v>9</v>
      </c>
      <c r="B12" s="118" t="s">
        <v>64</v>
      </c>
      <c r="C12" s="118">
        <v>9</v>
      </c>
      <c r="D12" s="119" t="s">
        <v>42</v>
      </c>
      <c r="E12" s="125">
        <v>10</v>
      </c>
      <c r="F12" s="125">
        <v>0.33300000000000002</v>
      </c>
      <c r="G12" s="118"/>
      <c r="H12" s="119"/>
      <c r="I12" s="122"/>
    </row>
    <row r="13" spans="1:9" ht="15.6" x14ac:dyDescent="0.3">
      <c r="A13" s="118">
        <v>10</v>
      </c>
      <c r="B13" s="118" t="s">
        <v>64</v>
      </c>
      <c r="C13" s="118">
        <v>10</v>
      </c>
      <c r="D13" s="120" t="s">
        <v>48</v>
      </c>
      <c r="E13" s="118">
        <v>10</v>
      </c>
      <c r="F13" s="125">
        <v>0.33300000000000002</v>
      </c>
      <c r="G13" s="118"/>
      <c r="H13" s="119"/>
      <c r="I13" s="121"/>
    </row>
    <row r="14" spans="1:9" ht="15.6" x14ac:dyDescent="0.3">
      <c r="A14" s="118">
        <v>11</v>
      </c>
      <c r="B14" s="118" t="s">
        <v>67</v>
      </c>
      <c r="C14" s="118">
        <v>11</v>
      </c>
      <c r="D14" s="119" t="s">
        <v>37</v>
      </c>
      <c r="E14" s="125">
        <v>10</v>
      </c>
      <c r="F14" s="125">
        <v>0.33300000000000002</v>
      </c>
      <c r="G14" s="118"/>
      <c r="H14" s="119"/>
      <c r="I14" s="126"/>
    </row>
    <row r="15" spans="1:9" ht="15.6" x14ac:dyDescent="0.3">
      <c r="A15" s="118">
        <v>12</v>
      </c>
      <c r="B15" s="118" t="s">
        <v>67</v>
      </c>
      <c r="C15" s="118">
        <v>12</v>
      </c>
      <c r="D15" s="119" t="s">
        <v>28</v>
      </c>
      <c r="E15" s="125">
        <v>10</v>
      </c>
      <c r="F15" s="125">
        <v>0.33300000000000002</v>
      </c>
      <c r="G15" s="118"/>
      <c r="H15" s="120"/>
      <c r="I15" s="127"/>
    </row>
    <row r="16" spans="1:9" ht="15.6" x14ac:dyDescent="0.3">
      <c r="A16" s="118">
        <v>13</v>
      </c>
      <c r="B16" s="118" t="s">
        <v>67</v>
      </c>
      <c r="C16" s="118">
        <v>13</v>
      </c>
      <c r="D16" s="119" t="s">
        <v>34</v>
      </c>
      <c r="E16" s="125">
        <v>10</v>
      </c>
      <c r="F16" s="125">
        <v>0.33300000000000002</v>
      </c>
      <c r="G16" s="118"/>
      <c r="H16" s="120"/>
      <c r="I16" s="127"/>
    </row>
    <row r="17" spans="1:9" ht="15.6" x14ac:dyDescent="0.3">
      <c r="A17" s="118">
        <v>14</v>
      </c>
      <c r="B17" s="118" t="s">
        <v>67</v>
      </c>
      <c r="C17" s="118">
        <v>14</v>
      </c>
      <c r="D17" s="119" t="s">
        <v>52</v>
      </c>
      <c r="E17" s="125">
        <v>9</v>
      </c>
      <c r="F17" s="125">
        <v>0.3</v>
      </c>
      <c r="G17" s="118"/>
      <c r="H17" s="128"/>
      <c r="I17" s="121"/>
    </row>
    <row r="18" spans="1:9" ht="15.6" x14ac:dyDescent="0.3">
      <c r="A18" s="118">
        <v>15</v>
      </c>
      <c r="B18" s="118" t="s">
        <v>67</v>
      </c>
      <c r="C18" s="118">
        <v>15</v>
      </c>
      <c r="D18" s="119" t="s">
        <v>29</v>
      </c>
      <c r="E18" s="125">
        <v>9</v>
      </c>
      <c r="F18" s="125">
        <v>0.3</v>
      </c>
      <c r="G18" s="118"/>
      <c r="H18" s="120"/>
      <c r="I18" s="129"/>
    </row>
    <row r="19" spans="1:9" ht="15.6" x14ac:dyDescent="0.3">
      <c r="A19" s="118">
        <v>16</v>
      </c>
      <c r="B19" s="118" t="s">
        <v>67</v>
      </c>
      <c r="C19" s="118">
        <v>16</v>
      </c>
      <c r="D19" s="119" t="s">
        <v>35</v>
      </c>
      <c r="E19" s="125">
        <v>9</v>
      </c>
      <c r="F19" s="125">
        <v>0.3</v>
      </c>
      <c r="G19" s="118"/>
      <c r="H19" s="119"/>
      <c r="I19" s="122"/>
    </row>
    <row r="20" spans="1:9" ht="15.6" x14ac:dyDescent="0.3">
      <c r="A20" s="118">
        <v>17</v>
      </c>
      <c r="B20" s="118" t="s">
        <v>67</v>
      </c>
      <c r="C20" s="118">
        <v>17</v>
      </c>
      <c r="D20" s="119" t="s">
        <v>41</v>
      </c>
      <c r="E20" s="125">
        <v>8</v>
      </c>
      <c r="F20" s="125">
        <v>0.26600000000000001</v>
      </c>
      <c r="G20" s="118"/>
      <c r="H20" s="119"/>
      <c r="I20" s="122"/>
    </row>
    <row r="21" spans="1:9" ht="15.6" x14ac:dyDescent="0.3">
      <c r="A21" s="118">
        <v>18</v>
      </c>
      <c r="B21" s="118" t="s">
        <v>67</v>
      </c>
      <c r="C21" s="118">
        <v>18</v>
      </c>
      <c r="D21" s="119" t="s">
        <v>45</v>
      </c>
      <c r="E21" s="125">
        <v>8</v>
      </c>
      <c r="F21" s="125">
        <v>0.26600000000000001</v>
      </c>
      <c r="G21" s="118"/>
      <c r="H21" s="123"/>
      <c r="I21" s="121"/>
    </row>
    <row r="22" spans="1:9" ht="15.6" x14ac:dyDescent="0.3">
      <c r="A22" s="118">
        <v>19</v>
      </c>
      <c r="B22" s="118" t="s">
        <v>67</v>
      </c>
      <c r="C22" s="118">
        <v>19</v>
      </c>
      <c r="D22" s="119" t="s">
        <v>31</v>
      </c>
      <c r="E22" s="125">
        <v>8</v>
      </c>
      <c r="F22" s="125">
        <v>0.26600000000000001</v>
      </c>
      <c r="G22" s="118"/>
      <c r="H22" s="119"/>
      <c r="I22" s="121"/>
    </row>
    <row r="23" spans="1:9" ht="15.6" x14ac:dyDescent="0.3">
      <c r="A23" s="118">
        <v>20</v>
      </c>
      <c r="B23" s="118" t="s">
        <v>67</v>
      </c>
      <c r="C23" s="118">
        <v>20</v>
      </c>
      <c r="D23" s="119" t="s">
        <v>30</v>
      </c>
      <c r="E23" s="118">
        <v>8</v>
      </c>
      <c r="F23" s="125">
        <v>0.26600000000000001</v>
      </c>
      <c r="G23" s="118"/>
      <c r="H23" s="120"/>
      <c r="I23" s="121"/>
    </row>
    <row r="24" spans="1:9" ht="15.6" x14ac:dyDescent="0.3">
      <c r="A24" s="130">
        <v>21</v>
      </c>
      <c r="B24" s="130" t="s">
        <v>64</v>
      </c>
      <c r="C24" s="130">
        <v>21</v>
      </c>
      <c r="D24" s="131" t="s">
        <v>44</v>
      </c>
      <c r="E24" s="130">
        <v>16</v>
      </c>
      <c r="F24" s="132">
        <v>0.55000000000000004</v>
      </c>
      <c r="G24" s="130"/>
      <c r="H24" s="119"/>
      <c r="I24" s="122"/>
    </row>
    <row r="25" spans="1:9" ht="16.2" thickBot="1" x14ac:dyDescent="0.35">
      <c r="A25" s="133">
        <v>22</v>
      </c>
      <c r="B25" s="133" t="s">
        <v>67</v>
      </c>
      <c r="C25" s="133">
        <v>22</v>
      </c>
      <c r="D25" s="134" t="s">
        <v>53</v>
      </c>
      <c r="E25" s="135">
        <v>10</v>
      </c>
      <c r="F25" s="135">
        <v>0.33300000000000002</v>
      </c>
      <c r="G25" s="136"/>
      <c r="H25" s="134"/>
      <c r="I25" s="137"/>
    </row>
  </sheetData>
  <sheetProtection password="DEE7" sheet="1" objects="1" scenarios="1"/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0EE0-FF8A-4702-AC7A-DD2D2326D7FB}">
  <sheetPr>
    <tabColor rgb="FF00B0F0"/>
  </sheetPr>
  <dimension ref="A1:L66"/>
  <sheetViews>
    <sheetView workbookViewId="0">
      <selection activeCell="D44" sqref="D44"/>
    </sheetView>
  </sheetViews>
  <sheetFormatPr defaultRowHeight="14.4" x14ac:dyDescent="0.3"/>
  <cols>
    <col min="1" max="1" width="9.5546875" customWidth="1"/>
    <col min="2" max="2" width="17.5546875" customWidth="1"/>
    <col min="3" max="3" width="1.88671875" customWidth="1"/>
    <col min="4" max="4" width="17.6640625" customWidth="1"/>
    <col min="5" max="5" width="1.77734375" customWidth="1"/>
    <col min="6" max="6" width="17.5546875" customWidth="1"/>
    <col min="7" max="7" width="1.6640625" customWidth="1"/>
    <col min="8" max="8" width="17.77734375" customWidth="1"/>
    <col min="9" max="9" width="1.5546875" customWidth="1"/>
    <col min="10" max="10" width="16.88671875" customWidth="1"/>
    <col min="11" max="11" width="2" customWidth="1"/>
    <col min="12" max="12" width="17.109375" customWidth="1"/>
  </cols>
  <sheetData>
    <row r="1" spans="1:12" ht="22.8" x14ac:dyDescent="0.4">
      <c r="A1" s="184" t="s">
        <v>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4" t="s">
        <v>54</v>
      </c>
    </row>
    <row r="3" spans="1:12" ht="16.2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75">
        <f ca="1">NOW()</f>
        <v>45663.444364351853</v>
      </c>
    </row>
    <row r="4" spans="1:12" ht="15.6" x14ac:dyDescent="0.3">
      <c r="A4" s="76">
        <v>45645</v>
      </c>
      <c r="B4" s="77" t="s">
        <v>24</v>
      </c>
      <c r="C4" s="78"/>
      <c r="D4" s="79"/>
      <c r="E4" s="74"/>
      <c r="F4" s="77" t="s">
        <v>50</v>
      </c>
      <c r="G4" s="78"/>
      <c r="H4" s="79"/>
      <c r="I4" s="74"/>
      <c r="J4" s="77" t="s">
        <v>51</v>
      </c>
      <c r="K4" s="78"/>
      <c r="L4" s="79"/>
    </row>
    <row r="5" spans="1:12" ht="16.2" thickBot="1" x14ac:dyDescent="0.35">
      <c r="A5" s="74" t="s">
        <v>15</v>
      </c>
      <c r="B5" s="181" t="s">
        <v>25</v>
      </c>
      <c r="C5" s="182"/>
      <c r="D5" s="183"/>
      <c r="E5" s="74"/>
      <c r="F5" s="181" t="s">
        <v>25</v>
      </c>
      <c r="G5" s="182"/>
      <c r="H5" s="183"/>
      <c r="I5" s="74"/>
      <c r="J5" s="181" t="s">
        <v>25</v>
      </c>
      <c r="K5" s="182"/>
      <c r="L5" s="183"/>
    </row>
    <row r="6" spans="1:12" ht="15.6" x14ac:dyDescent="0.3">
      <c r="A6" s="1">
        <v>1</v>
      </c>
      <c r="B6" s="80" t="s">
        <v>26</v>
      </c>
      <c r="C6" s="81" t="s">
        <v>47</v>
      </c>
      <c r="D6" s="82" t="s">
        <v>48</v>
      </c>
      <c r="E6" s="1"/>
      <c r="F6" s="80" t="s">
        <v>32</v>
      </c>
      <c r="G6" s="81" t="s">
        <v>47</v>
      </c>
      <c r="H6" s="82" t="s">
        <v>42</v>
      </c>
      <c r="I6" s="1"/>
      <c r="J6" s="83" t="s">
        <v>39</v>
      </c>
      <c r="K6" s="84" t="s">
        <v>47</v>
      </c>
      <c r="L6" s="85" t="s">
        <v>38</v>
      </c>
    </row>
    <row r="7" spans="1:12" ht="15.6" x14ac:dyDescent="0.3">
      <c r="A7" s="1">
        <v>2</v>
      </c>
      <c r="B7" s="86" t="s">
        <v>27</v>
      </c>
      <c r="C7" s="87" t="s">
        <v>47</v>
      </c>
      <c r="D7" s="88" t="s">
        <v>49</v>
      </c>
      <c r="E7" s="1"/>
      <c r="F7" s="89" t="s">
        <v>33</v>
      </c>
      <c r="G7" s="31" t="s">
        <v>47</v>
      </c>
      <c r="H7" s="90" t="s">
        <v>40</v>
      </c>
      <c r="I7" s="1"/>
      <c r="J7" s="86" t="s">
        <v>37</v>
      </c>
      <c r="K7" s="87" t="s">
        <v>47</v>
      </c>
      <c r="L7" s="88" t="s">
        <v>30</v>
      </c>
    </row>
    <row r="8" spans="1:12" ht="15.6" x14ac:dyDescent="0.3">
      <c r="A8" s="1">
        <v>3</v>
      </c>
      <c r="B8" s="86" t="s">
        <v>28</v>
      </c>
      <c r="C8" s="87" t="s">
        <v>47</v>
      </c>
      <c r="D8" s="88" t="s">
        <v>31</v>
      </c>
      <c r="E8" s="1"/>
      <c r="F8" s="86" t="s">
        <v>34</v>
      </c>
      <c r="G8" s="87" t="s">
        <v>47</v>
      </c>
      <c r="H8" s="88" t="s">
        <v>45</v>
      </c>
      <c r="I8" s="1"/>
      <c r="J8" s="86" t="s">
        <v>52</v>
      </c>
      <c r="K8" s="87" t="s">
        <v>47</v>
      </c>
      <c r="L8" s="88" t="s">
        <v>41</v>
      </c>
    </row>
    <row r="9" spans="1:12" ht="16.2" thickBot="1" x14ac:dyDescent="0.35">
      <c r="A9" s="1">
        <v>4</v>
      </c>
      <c r="B9" s="91" t="s">
        <v>29</v>
      </c>
      <c r="C9" s="92" t="s">
        <v>47</v>
      </c>
      <c r="D9" s="93" t="s">
        <v>35</v>
      </c>
      <c r="E9" s="1"/>
      <c r="F9" s="94"/>
      <c r="G9" s="95"/>
      <c r="H9" s="96"/>
      <c r="I9" s="1"/>
      <c r="J9" s="94"/>
      <c r="K9" s="95"/>
      <c r="L9" s="96"/>
    </row>
    <row r="10" spans="1:12" ht="16.2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6" x14ac:dyDescent="0.3">
      <c r="A11" s="76">
        <v>45293</v>
      </c>
      <c r="B11" s="77" t="s">
        <v>24</v>
      </c>
      <c r="C11" s="78"/>
      <c r="D11" s="79"/>
      <c r="E11" s="74"/>
      <c r="F11" s="77" t="s">
        <v>50</v>
      </c>
      <c r="G11" s="78"/>
      <c r="H11" s="79"/>
      <c r="I11" s="74"/>
      <c r="J11" s="77" t="s">
        <v>51</v>
      </c>
      <c r="K11" s="78"/>
      <c r="L11" s="79"/>
    </row>
    <row r="12" spans="1:12" ht="16.2" thickBot="1" x14ac:dyDescent="0.35">
      <c r="A12" s="74" t="s">
        <v>16</v>
      </c>
      <c r="B12" s="181" t="s">
        <v>25</v>
      </c>
      <c r="C12" s="182"/>
      <c r="D12" s="183"/>
      <c r="E12" s="74"/>
      <c r="F12" s="181" t="s">
        <v>25</v>
      </c>
      <c r="G12" s="182"/>
      <c r="H12" s="183"/>
      <c r="I12" s="74"/>
      <c r="J12" s="181" t="s">
        <v>25</v>
      </c>
      <c r="K12" s="182"/>
      <c r="L12" s="183"/>
    </row>
    <row r="13" spans="1:12" ht="15.6" x14ac:dyDescent="0.3">
      <c r="A13" s="1">
        <v>1</v>
      </c>
      <c r="B13" s="97" t="s">
        <v>30</v>
      </c>
      <c r="C13" s="98" t="s">
        <v>47</v>
      </c>
      <c r="D13" s="99" t="s">
        <v>35</v>
      </c>
      <c r="E13" s="1"/>
      <c r="F13" s="100" t="s">
        <v>41</v>
      </c>
      <c r="G13" s="101" t="s">
        <v>47</v>
      </c>
      <c r="H13" s="102" t="s">
        <v>29</v>
      </c>
      <c r="I13" s="1"/>
      <c r="J13" s="100" t="s">
        <v>45</v>
      </c>
      <c r="K13" s="101" t="s">
        <v>47</v>
      </c>
      <c r="L13" s="102" t="s">
        <v>53</v>
      </c>
    </row>
    <row r="14" spans="1:12" ht="15.6" x14ac:dyDescent="0.3">
      <c r="A14" s="1">
        <v>2</v>
      </c>
      <c r="B14" s="86" t="s">
        <v>31</v>
      </c>
      <c r="C14" s="87" t="s">
        <v>47</v>
      </c>
      <c r="D14" s="88" t="s">
        <v>34</v>
      </c>
      <c r="E14" s="1"/>
      <c r="F14" s="86" t="s">
        <v>37</v>
      </c>
      <c r="G14" s="87" t="s">
        <v>47</v>
      </c>
      <c r="H14" s="88" t="s">
        <v>28</v>
      </c>
      <c r="I14" s="1"/>
      <c r="J14" s="86" t="s">
        <v>48</v>
      </c>
      <c r="K14" s="87" t="s">
        <v>47</v>
      </c>
      <c r="L14" s="88" t="s">
        <v>40</v>
      </c>
    </row>
    <row r="15" spans="1:12" ht="15.6" x14ac:dyDescent="0.3">
      <c r="A15" s="1">
        <v>3</v>
      </c>
      <c r="B15" s="89" t="s">
        <v>44</v>
      </c>
      <c r="C15" s="31" t="s">
        <v>47</v>
      </c>
      <c r="D15" s="90" t="s">
        <v>33</v>
      </c>
      <c r="E15" s="1"/>
      <c r="F15" s="86" t="s">
        <v>38</v>
      </c>
      <c r="G15" s="87" t="s">
        <v>47</v>
      </c>
      <c r="H15" s="88" t="s">
        <v>27</v>
      </c>
      <c r="I15" s="1"/>
      <c r="J15" s="89" t="s">
        <v>42</v>
      </c>
      <c r="K15" s="31" t="s">
        <v>47</v>
      </c>
      <c r="L15" s="90" t="s">
        <v>39</v>
      </c>
    </row>
    <row r="16" spans="1:12" ht="16.2" thickBot="1" x14ac:dyDescent="0.35">
      <c r="A16" s="1">
        <v>4</v>
      </c>
      <c r="B16" s="94" t="s">
        <v>26</v>
      </c>
      <c r="C16" s="95" t="s">
        <v>47</v>
      </c>
      <c r="D16" s="96" t="s">
        <v>32</v>
      </c>
      <c r="E16" s="1"/>
      <c r="F16" s="94"/>
      <c r="G16" s="95"/>
      <c r="H16" s="96"/>
      <c r="I16" s="1"/>
      <c r="J16" s="94"/>
      <c r="K16" s="95"/>
      <c r="L16" s="96"/>
    </row>
    <row r="17" spans="1:12" ht="16.2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6" x14ac:dyDescent="0.3">
      <c r="A18" s="76">
        <v>45300</v>
      </c>
      <c r="B18" s="77" t="s">
        <v>24</v>
      </c>
      <c r="C18" s="78"/>
      <c r="D18" s="79"/>
      <c r="E18" s="74"/>
      <c r="F18" s="77" t="s">
        <v>50</v>
      </c>
      <c r="G18" s="78"/>
      <c r="H18" s="79"/>
      <c r="I18" s="74"/>
      <c r="J18" s="77" t="s">
        <v>51</v>
      </c>
      <c r="K18" s="78"/>
      <c r="L18" s="79"/>
    </row>
    <row r="19" spans="1:12" ht="16.2" thickBot="1" x14ac:dyDescent="0.35">
      <c r="A19" s="74" t="s">
        <v>17</v>
      </c>
      <c r="B19" s="181" t="s">
        <v>25</v>
      </c>
      <c r="C19" s="182"/>
      <c r="D19" s="183"/>
      <c r="E19" s="74"/>
      <c r="F19" s="181" t="s">
        <v>25</v>
      </c>
      <c r="G19" s="182"/>
      <c r="H19" s="183"/>
      <c r="I19" s="74"/>
      <c r="J19" s="181" t="s">
        <v>25</v>
      </c>
      <c r="K19" s="182"/>
      <c r="L19" s="183"/>
    </row>
    <row r="20" spans="1:12" ht="16.2" thickBot="1" x14ac:dyDescent="0.35">
      <c r="A20" s="1">
        <v>1</v>
      </c>
      <c r="B20" s="103" t="s">
        <v>32</v>
      </c>
      <c r="C20" s="104" t="s">
        <v>47</v>
      </c>
      <c r="D20" s="105" t="s">
        <v>48</v>
      </c>
      <c r="E20" s="1"/>
      <c r="F20" s="97" t="s">
        <v>39</v>
      </c>
      <c r="G20" s="98" t="s">
        <v>47</v>
      </c>
      <c r="H20" s="99" t="s">
        <v>26</v>
      </c>
      <c r="I20" s="1"/>
      <c r="J20" s="97" t="s">
        <v>27</v>
      </c>
      <c r="K20" s="98" t="s">
        <v>47</v>
      </c>
      <c r="L20" s="99" t="s">
        <v>42</v>
      </c>
    </row>
    <row r="21" spans="1:12" ht="15.6" x14ac:dyDescent="0.3">
      <c r="A21" s="1">
        <v>2</v>
      </c>
      <c r="B21" s="89" t="s">
        <v>33</v>
      </c>
      <c r="C21" s="98" t="s">
        <v>47</v>
      </c>
      <c r="D21" s="90" t="s">
        <v>38</v>
      </c>
      <c r="E21" s="1"/>
      <c r="F21" s="89" t="s">
        <v>40</v>
      </c>
      <c r="G21" s="31" t="s">
        <v>47</v>
      </c>
      <c r="H21" s="90" t="s">
        <v>44</v>
      </c>
      <c r="I21" s="1"/>
      <c r="J21" s="89" t="s">
        <v>28</v>
      </c>
      <c r="K21" s="31" t="s">
        <v>47</v>
      </c>
      <c r="L21" s="90" t="s">
        <v>30</v>
      </c>
    </row>
    <row r="22" spans="1:12" ht="15.6" x14ac:dyDescent="0.3">
      <c r="A22" s="1">
        <v>3</v>
      </c>
      <c r="B22" s="89" t="s">
        <v>34</v>
      </c>
      <c r="C22" s="31" t="s">
        <v>47</v>
      </c>
      <c r="D22" s="90" t="s">
        <v>37</v>
      </c>
      <c r="E22" s="1"/>
      <c r="F22" s="106" t="s">
        <v>97</v>
      </c>
      <c r="G22" s="21" t="s">
        <v>47</v>
      </c>
      <c r="H22" s="107" t="s">
        <v>31</v>
      </c>
      <c r="I22" s="1"/>
      <c r="J22" s="89" t="s">
        <v>29</v>
      </c>
      <c r="K22" s="31" t="s">
        <v>47</v>
      </c>
      <c r="L22" s="90" t="s">
        <v>45</v>
      </c>
    </row>
    <row r="23" spans="1:12" ht="16.2" thickBot="1" x14ac:dyDescent="0.35">
      <c r="A23" s="1">
        <v>4</v>
      </c>
      <c r="B23" s="94" t="s">
        <v>35</v>
      </c>
      <c r="C23" s="95" t="s">
        <v>47</v>
      </c>
      <c r="D23" s="96" t="s">
        <v>41</v>
      </c>
      <c r="E23" s="1"/>
      <c r="F23" s="94"/>
      <c r="G23" s="95"/>
      <c r="H23" s="96"/>
      <c r="I23" s="1"/>
      <c r="J23" s="94"/>
      <c r="K23" s="95"/>
      <c r="L23" s="96"/>
    </row>
    <row r="24" spans="1:12" ht="16.2" thickBot="1" x14ac:dyDescent="0.35">
      <c r="A24" s="1"/>
      <c r="B24" s="74" t="s">
        <v>36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6" x14ac:dyDescent="0.3">
      <c r="A25" s="76">
        <v>45314</v>
      </c>
      <c r="B25" s="77" t="s">
        <v>24</v>
      </c>
      <c r="C25" s="78"/>
      <c r="D25" s="79"/>
      <c r="E25" s="74"/>
      <c r="F25" s="77" t="s">
        <v>50</v>
      </c>
      <c r="G25" s="78"/>
      <c r="H25" s="79"/>
      <c r="I25" s="74"/>
      <c r="J25" s="77" t="s">
        <v>51</v>
      </c>
      <c r="K25" s="78"/>
      <c r="L25" s="79"/>
    </row>
    <row r="26" spans="1:12" ht="16.2" thickBot="1" x14ac:dyDescent="0.35">
      <c r="A26" s="74" t="s">
        <v>18</v>
      </c>
      <c r="B26" s="181" t="s">
        <v>25</v>
      </c>
      <c r="C26" s="182"/>
      <c r="D26" s="183"/>
      <c r="E26" s="74"/>
      <c r="F26" s="181" t="s">
        <v>25</v>
      </c>
      <c r="G26" s="182"/>
      <c r="H26" s="183"/>
      <c r="I26" s="74"/>
      <c r="J26" s="181" t="s">
        <v>25</v>
      </c>
      <c r="K26" s="182"/>
      <c r="L26" s="183"/>
    </row>
    <row r="27" spans="1:12" ht="15.6" x14ac:dyDescent="0.3">
      <c r="A27" s="1">
        <v>1</v>
      </c>
      <c r="B27" s="97" t="s">
        <v>30</v>
      </c>
      <c r="C27" s="98" t="s">
        <v>47</v>
      </c>
      <c r="D27" s="99" t="s">
        <v>41</v>
      </c>
      <c r="E27" s="1"/>
      <c r="F27" s="97" t="s">
        <v>45</v>
      </c>
      <c r="G27" s="98" t="s">
        <v>47</v>
      </c>
      <c r="H27" s="99" t="s">
        <v>35</v>
      </c>
      <c r="I27" s="1"/>
      <c r="J27" s="97" t="s">
        <v>31</v>
      </c>
      <c r="K27" s="98" t="s">
        <v>47</v>
      </c>
      <c r="L27" s="99" t="s">
        <v>29</v>
      </c>
    </row>
    <row r="28" spans="1:12" ht="16.2" thickBot="1" x14ac:dyDescent="0.35">
      <c r="A28" s="1">
        <v>2</v>
      </c>
      <c r="B28" s="89" t="s">
        <v>37</v>
      </c>
      <c r="C28" s="31" t="s">
        <v>47</v>
      </c>
      <c r="D28" s="90" t="s">
        <v>53</v>
      </c>
      <c r="E28" s="1"/>
      <c r="F28" s="94" t="s">
        <v>28</v>
      </c>
      <c r="G28" s="95" t="s">
        <v>47</v>
      </c>
      <c r="H28" s="96" t="s">
        <v>34</v>
      </c>
      <c r="I28" s="1"/>
      <c r="J28" s="89" t="s">
        <v>48</v>
      </c>
      <c r="K28" s="31" t="s">
        <v>47</v>
      </c>
      <c r="L28" s="90" t="s">
        <v>44</v>
      </c>
    </row>
    <row r="29" spans="1:12" ht="16.2" thickBot="1" x14ac:dyDescent="0.35">
      <c r="A29" s="1">
        <v>3</v>
      </c>
      <c r="B29" s="89" t="s">
        <v>38</v>
      </c>
      <c r="C29" s="31" t="s">
        <v>47</v>
      </c>
      <c r="D29" s="90" t="s">
        <v>40</v>
      </c>
      <c r="E29" s="1"/>
      <c r="F29" s="108" t="s">
        <v>42</v>
      </c>
      <c r="G29" s="109" t="s">
        <v>47</v>
      </c>
      <c r="H29" s="104" t="s">
        <v>33</v>
      </c>
      <c r="I29" s="1"/>
      <c r="J29" s="89" t="s">
        <v>26</v>
      </c>
      <c r="K29" s="31" t="s">
        <v>47</v>
      </c>
      <c r="L29" s="90" t="s">
        <v>27</v>
      </c>
    </row>
    <row r="30" spans="1:12" ht="16.2" thickBot="1" x14ac:dyDescent="0.35">
      <c r="A30" s="1">
        <v>4</v>
      </c>
      <c r="B30" s="94" t="s">
        <v>32</v>
      </c>
      <c r="C30" s="95" t="s">
        <v>47</v>
      </c>
      <c r="D30" s="96" t="s">
        <v>39</v>
      </c>
      <c r="E30" s="1"/>
      <c r="F30" s="108"/>
      <c r="G30" s="110"/>
      <c r="H30" s="109"/>
      <c r="I30" s="1"/>
      <c r="J30" s="94"/>
      <c r="K30" s="95"/>
      <c r="L30" s="96"/>
    </row>
    <row r="31" spans="1:12" ht="16.2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6" x14ac:dyDescent="0.3">
      <c r="A32" s="111">
        <v>45321</v>
      </c>
      <c r="B32" s="77" t="s">
        <v>24</v>
      </c>
      <c r="C32" s="78"/>
      <c r="D32" s="79"/>
      <c r="E32" s="74"/>
      <c r="F32" s="77" t="s">
        <v>50</v>
      </c>
      <c r="G32" s="78"/>
      <c r="H32" s="79"/>
      <c r="I32" s="74"/>
      <c r="J32" s="77" t="s">
        <v>51</v>
      </c>
      <c r="K32" s="78"/>
      <c r="L32" s="79"/>
    </row>
    <row r="33" spans="1:12" ht="16.2" thickBot="1" x14ac:dyDescent="0.35">
      <c r="A33" s="74" t="s">
        <v>19</v>
      </c>
      <c r="B33" s="181" t="s">
        <v>25</v>
      </c>
      <c r="C33" s="182"/>
      <c r="D33" s="183"/>
      <c r="E33" s="74"/>
      <c r="F33" s="181" t="s">
        <v>25</v>
      </c>
      <c r="G33" s="182"/>
      <c r="H33" s="183"/>
      <c r="I33" s="74"/>
      <c r="J33" s="181" t="s">
        <v>25</v>
      </c>
      <c r="K33" s="182"/>
      <c r="L33" s="183"/>
    </row>
    <row r="34" spans="1:12" ht="15.6" x14ac:dyDescent="0.3">
      <c r="A34" s="1">
        <v>1</v>
      </c>
      <c r="B34" s="97" t="s">
        <v>39</v>
      </c>
      <c r="C34" s="98" t="s">
        <v>47</v>
      </c>
      <c r="D34" s="99" t="s">
        <v>48</v>
      </c>
      <c r="E34" s="1"/>
      <c r="F34" s="97" t="s">
        <v>27</v>
      </c>
      <c r="G34" s="98" t="s">
        <v>47</v>
      </c>
      <c r="H34" s="99" t="s">
        <v>32</v>
      </c>
      <c r="I34" s="1"/>
      <c r="J34" s="97" t="s">
        <v>33</v>
      </c>
      <c r="K34" s="98" t="s">
        <v>47</v>
      </c>
      <c r="L34" s="99" t="s">
        <v>26</v>
      </c>
    </row>
    <row r="35" spans="1:12" ht="15.6" x14ac:dyDescent="0.3">
      <c r="A35" s="1">
        <v>2</v>
      </c>
      <c r="B35" s="89" t="s">
        <v>40</v>
      </c>
      <c r="C35" s="31" t="s">
        <v>47</v>
      </c>
      <c r="D35" s="90" t="s">
        <v>42</v>
      </c>
      <c r="E35" s="1"/>
      <c r="F35" s="89" t="s">
        <v>44</v>
      </c>
      <c r="G35" s="31" t="s">
        <v>47</v>
      </c>
      <c r="H35" s="90" t="s">
        <v>38</v>
      </c>
      <c r="I35" s="1"/>
      <c r="J35" s="89" t="s">
        <v>34</v>
      </c>
      <c r="K35" s="31" t="s">
        <v>47</v>
      </c>
      <c r="L35" s="90" t="s">
        <v>30</v>
      </c>
    </row>
    <row r="36" spans="1:12" ht="15.6" x14ac:dyDescent="0.3">
      <c r="A36" s="1">
        <v>3</v>
      </c>
      <c r="B36" s="89" t="s">
        <v>53</v>
      </c>
      <c r="C36" s="31" t="s">
        <v>47</v>
      </c>
      <c r="D36" s="90" t="s">
        <v>28</v>
      </c>
      <c r="E36" s="1"/>
      <c r="F36" s="89" t="s">
        <v>29</v>
      </c>
      <c r="G36" s="31" t="s">
        <v>47</v>
      </c>
      <c r="H36" s="90" t="s">
        <v>37</v>
      </c>
      <c r="I36" s="1"/>
      <c r="J36" s="89" t="s">
        <v>35</v>
      </c>
      <c r="K36" s="31" t="s">
        <v>47</v>
      </c>
      <c r="L36" s="90" t="s">
        <v>31</v>
      </c>
    </row>
    <row r="37" spans="1:12" ht="16.2" thickBot="1" x14ac:dyDescent="0.35">
      <c r="A37" s="1">
        <v>4</v>
      </c>
      <c r="B37" s="94" t="s">
        <v>41</v>
      </c>
      <c r="C37" s="95" t="s">
        <v>47</v>
      </c>
      <c r="D37" s="96" t="s">
        <v>45</v>
      </c>
      <c r="E37" s="1"/>
      <c r="F37" s="94"/>
      <c r="G37" s="95"/>
      <c r="H37" s="96"/>
      <c r="I37" s="1"/>
      <c r="J37" s="94"/>
      <c r="K37" s="95"/>
      <c r="L37" s="96"/>
    </row>
    <row r="38" spans="1:12" ht="16.2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6" x14ac:dyDescent="0.3">
      <c r="A39" s="111">
        <v>45328</v>
      </c>
      <c r="B39" s="77" t="s">
        <v>24</v>
      </c>
      <c r="C39" s="78"/>
      <c r="D39" s="79"/>
      <c r="E39" s="74"/>
      <c r="F39" s="77" t="s">
        <v>50</v>
      </c>
      <c r="G39" s="78"/>
      <c r="H39" s="79"/>
      <c r="I39" s="74"/>
      <c r="J39" s="77" t="s">
        <v>51</v>
      </c>
      <c r="K39" s="78"/>
      <c r="L39" s="79"/>
    </row>
    <row r="40" spans="1:12" ht="16.2" thickBot="1" x14ac:dyDescent="0.35">
      <c r="A40" s="74" t="s">
        <v>20</v>
      </c>
      <c r="B40" s="181" t="s">
        <v>25</v>
      </c>
      <c r="C40" s="182"/>
      <c r="D40" s="183"/>
      <c r="E40" s="74"/>
      <c r="F40" s="181" t="s">
        <v>25</v>
      </c>
      <c r="G40" s="182"/>
      <c r="H40" s="183"/>
      <c r="I40" s="74"/>
      <c r="J40" s="181" t="s">
        <v>25</v>
      </c>
      <c r="K40" s="182"/>
      <c r="L40" s="183"/>
    </row>
    <row r="41" spans="1:12" ht="15.6" x14ac:dyDescent="0.3">
      <c r="A41" s="1">
        <v>1</v>
      </c>
      <c r="B41" s="97" t="s">
        <v>30</v>
      </c>
      <c r="C41" s="98" t="s">
        <v>47</v>
      </c>
      <c r="D41" s="99" t="s">
        <v>45</v>
      </c>
      <c r="E41" s="1"/>
      <c r="F41" s="97" t="s">
        <v>31</v>
      </c>
      <c r="G41" s="98" t="s">
        <v>47</v>
      </c>
      <c r="H41" s="99" t="s">
        <v>41</v>
      </c>
      <c r="I41" s="1"/>
      <c r="J41" s="97" t="s">
        <v>37</v>
      </c>
      <c r="K41" s="98" t="s">
        <v>47</v>
      </c>
      <c r="L41" s="99" t="s">
        <v>35</v>
      </c>
    </row>
    <row r="42" spans="1:12" ht="15.6" x14ac:dyDescent="0.3">
      <c r="A42" s="1">
        <v>2</v>
      </c>
      <c r="B42" s="89" t="s">
        <v>28</v>
      </c>
      <c r="C42" s="31" t="s">
        <v>47</v>
      </c>
      <c r="D42" s="90" t="s">
        <v>29</v>
      </c>
      <c r="E42" s="1"/>
      <c r="F42" s="89" t="s">
        <v>34</v>
      </c>
      <c r="G42" s="31" t="s">
        <v>47</v>
      </c>
      <c r="H42" s="90" t="s">
        <v>53</v>
      </c>
      <c r="I42" s="1"/>
      <c r="J42" s="89" t="s">
        <v>48</v>
      </c>
      <c r="K42" s="31" t="s">
        <v>47</v>
      </c>
      <c r="L42" s="90" t="s">
        <v>38</v>
      </c>
    </row>
    <row r="43" spans="1:12" ht="15.6" x14ac:dyDescent="0.3">
      <c r="A43" s="1">
        <v>3</v>
      </c>
      <c r="B43" s="89" t="s">
        <v>42</v>
      </c>
      <c r="C43" s="31" t="s">
        <v>47</v>
      </c>
      <c r="D43" s="90" t="s">
        <v>44</v>
      </c>
      <c r="E43" s="1"/>
      <c r="F43" s="89" t="s">
        <v>26</v>
      </c>
      <c r="G43" s="31" t="s">
        <v>47</v>
      </c>
      <c r="H43" s="90" t="s">
        <v>40</v>
      </c>
      <c r="I43" s="1"/>
      <c r="J43" s="89" t="s">
        <v>32</v>
      </c>
      <c r="K43" s="31" t="s">
        <v>47</v>
      </c>
      <c r="L43" s="90" t="s">
        <v>33</v>
      </c>
    </row>
    <row r="44" spans="1:12" ht="16.2" thickBot="1" x14ac:dyDescent="0.35">
      <c r="A44" s="1">
        <v>4</v>
      </c>
      <c r="B44" s="94" t="s">
        <v>39</v>
      </c>
      <c r="C44" s="95" t="s">
        <v>47</v>
      </c>
      <c r="D44" s="96" t="s">
        <v>27</v>
      </c>
      <c r="E44" s="1"/>
      <c r="F44" s="94"/>
      <c r="G44" s="95"/>
      <c r="H44" s="96"/>
      <c r="I44" s="1"/>
      <c r="J44" s="94"/>
      <c r="K44" s="95"/>
      <c r="L44" s="96"/>
    </row>
    <row r="45" spans="1:12" ht="16.2" thickBot="1" x14ac:dyDescent="0.35">
      <c r="A45" s="1"/>
      <c r="B45" s="74" t="s">
        <v>43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6" x14ac:dyDescent="0.3">
      <c r="A46" s="111">
        <v>45342</v>
      </c>
      <c r="B46" s="77" t="s">
        <v>24</v>
      </c>
      <c r="C46" s="78"/>
      <c r="D46" s="79"/>
      <c r="E46" s="74"/>
      <c r="F46" s="77" t="s">
        <v>50</v>
      </c>
      <c r="G46" s="78"/>
      <c r="H46" s="79"/>
      <c r="I46" s="74"/>
      <c r="J46" s="77" t="s">
        <v>51</v>
      </c>
      <c r="K46" s="78"/>
      <c r="L46" s="79"/>
    </row>
    <row r="47" spans="1:12" ht="16.2" thickBot="1" x14ac:dyDescent="0.35">
      <c r="A47" s="74" t="s">
        <v>21</v>
      </c>
      <c r="B47" s="181" t="s">
        <v>25</v>
      </c>
      <c r="C47" s="182"/>
      <c r="D47" s="183"/>
      <c r="E47" s="74"/>
      <c r="F47" s="181" t="s">
        <v>25</v>
      </c>
      <c r="G47" s="182"/>
      <c r="H47" s="183"/>
      <c r="I47" s="74"/>
      <c r="J47" s="181" t="s">
        <v>25</v>
      </c>
      <c r="K47" s="182"/>
      <c r="L47" s="183"/>
    </row>
    <row r="48" spans="1:12" ht="15.6" x14ac:dyDescent="0.3">
      <c r="A48" s="1">
        <v>1</v>
      </c>
      <c r="B48" s="97" t="s">
        <v>27</v>
      </c>
      <c r="C48" s="98" t="s">
        <v>47</v>
      </c>
      <c r="D48" s="99" t="s">
        <v>48</v>
      </c>
      <c r="E48" s="1"/>
      <c r="F48" s="97" t="s">
        <v>33</v>
      </c>
      <c r="G48" s="98" t="s">
        <v>47</v>
      </c>
      <c r="H48" s="99" t="s">
        <v>39</v>
      </c>
      <c r="I48" s="1"/>
      <c r="J48" s="97" t="s">
        <v>40</v>
      </c>
      <c r="K48" s="98" t="s">
        <v>47</v>
      </c>
      <c r="L48" s="99" t="s">
        <v>32</v>
      </c>
    </row>
    <row r="49" spans="1:12" ht="15.6" x14ac:dyDescent="0.3">
      <c r="A49" s="1">
        <v>2</v>
      </c>
      <c r="B49" s="86" t="s">
        <v>44</v>
      </c>
      <c r="C49" s="87" t="s">
        <v>47</v>
      </c>
      <c r="D49" s="88" t="s">
        <v>26</v>
      </c>
      <c r="E49" s="1"/>
      <c r="F49" s="89" t="s">
        <v>38</v>
      </c>
      <c r="G49" s="31" t="s">
        <v>47</v>
      </c>
      <c r="H49" s="90" t="s">
        <v>42</v>
      </c>
      <c r="I49" s="1"/>
      <c r="J49" s="89" t="s">
        <v>53</v>
      </c>
      <c r="K49" s="31" t="s">
        <v>47</v>
      </c>
      <c r="L49" s="90" t="s">
        <v>30</v>
      </c>
    </row>
    <row r="50" spans="1:12" ht="15.6" x14ac:dyDescent="0.3">
      <c r="A50" s="1">
        <v>3</v>
      </c>
      <c r="B50" s="89" t="s">
        <v>29</v>
      </c>
      <c r="C50" s="31" t="s">
        <v>47</v>
      </c>
      <c r="D50" s="90" t="s">
        <v>34</v>
      </c>
      <c r="E50" s="1"/>
      <c r="F50" s="89" t="s">
        <v>35</v>
      </c>
      <c r="G50" s="31" t="s">
        <v>47</v>
      </c>
      <c r="H50" s="90" t="s">
        <v>28</v>
      </c>
      <c r="I50" s="1"/>
      <c r="J50" s="89" t="s">
        <v>41</v>
      </c>
      <c r="K50" s="31" t="s">
        <v>47</v>
      </c>
      <c r="L50" s="90" t="s">
        <v>37</v>
      </c>
    </row>
    <row r="51" spans="1:12" ht="16.2" thickBot="1" x14ac:dyDescent="0.35">
      <c r="A51" s="1">
        <v>4</v>
      </c>
      <c r="B51" s="94" t="s">
        <v>45</v>
      </c>
      <c r="C51" s="95" t="s">
        <v>47</v>
      </c>
      <c r="D51" s="96" t="s">
        <v>31</v>
      </c>
      <c r="E51" s="1"/>
      <c r="F51" s="94"/>
      <c r="G51" s="95"/>
      <c r="H51" s="96"/>
      <c r="I51" s="1"/>
      <c r="J51" s="94"/>
      <c r="K51" s="95"/>
      <c r="L51" s="96"/>
    </row>
    <row r="52" spans="1:12" ht="16.2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6" x14ac:dyDescent="0.3">
      <c r="A53" s="111">
        <v>45349</v>
      </c>
      <c r="B53" s="77" t="s">
        <v>24</v>
      </c>
      <c r="C53" s="78"/>
      <c r="D53" s="79"/>
      <c r="E53" s="74"/>
      <c r="F53" s="77" t="s">
        <v>50</v>
      </c>
      <c r="G53" s="78"/>
      <c r="H53" s="79"/>
      <c r="I53" s="74"/>
      <c r="J53" s="77" t="s">
        <v>51</v>
      </c>
      <c r="K53" s="78"/>
      <c r="L53" s="79"/>
    </row>
    <row r="54" spans="1:12" ht="16.2" thickBot="1" x14ac:dyDescent="0.35">
      <c r="A54" s="74" t="s">
        <v>22</v>
      </c>
      <c r="B54" s="181" t="s">
        <v>25</v>
      </c>
      <c r="C54" s="182"/>
      <c r="D54" s="183"/>
      <c r="E54" s="74"/>
      <c r="F54" s="181" t="s">
        <v>25</v>
      </c>
      <c r="G54" s="182"/>
      <c r="H54" s="183"/>
      <c r="I54" s="74"/>
      <c r="J54" s="181" t="s">
        <v>25</v>
      </c>
      <c r="K54" s="182"/>
      <c r="L54" s="183"/>
    </row>
    <row r="55" spans="1:12" ht="15.6" x14ac:dyDescent="0.3">
      <c r="A55" s="1">
        <v>1</v>
      </c>
      <c r="B55" s="97" t="s">
        <v>30</v>
      </c>
      <c r="C55" s="98" t="s">
        <v>47</v>
      </c>
      <c r="D55" s="99" t="s">
        <v>31</v>
      </c>
      <c r="E55" s="1"/>
      <c r="F55" s="97" t="s">
        <v>37</v>
      </c>
      <c r="G55" s="98" t="s">
        <v>47</v>
      </c>
      <c r="H55" s="99" t="s">
        <v>45</v>
      </c>
      <c r="I55" s="1"/>
      <c r="J55" s="97" t="s">
        <v>28</v>
      </c>
      <c r="K55" s="98" t="s">
        <v>47</v>
      </c>
      <c r="L55" s="99" t="s">
        <v>41</v>
      </c>
    </row>
    <row r="56" spans="1:12" ht="15.6" x14ac:dyDescent="0.3">
      <c r="A56" s="1">
        <v>2</v>
      </c>
      <c r="B56" s="89" t="s">
        <v>34</v>
      </c>
      <c r="C56" s="31" t="s">
        <v>47</v>
      </c>
      <c r="D56" s="90" t="s">
        <v>35</v>
      </c>
      <c r="E56" s="1"/>
      <c r="F56" s="89" t="s">
        <v>53</v>
      </c>
      <c r="G56" s="31" t="s">
        <v>47</v>
      </c>
      <c r="H56" s="90" t="s">
        <v>29</v>
      </c>
      <c r="I56" s="1"/>
      <c r="J56" s="89" t="s">
        <v>48</v>
      </c>
      <c r="K56" s="31" t="s">
        <v>47</v>
      </c>
      <c r="L56" s="90" t="s">
        <v>42</v>
      </c>
    </row>
    <row r="57" spans="1:12" ht="15.6" x14ac:dyDescent="0.3">
      <c r="A57" s="1">
        <v>3</v>
      </c>
      <c r="B57" s="112" t="s">
        <v>26</v>
      </c>
      <c r="C57" s="113" t="s">
        <v>47</v>
      </c>
      <c r="D57" s="114" t="s">
        <v>38</v>
      </c>
      <c r="E57" s="1"/>
      <c r="F57" s="89" t="s">
        <v>32</v>
      </c>
      <c r="G57" s="31" t="s">
        <v>47</v>
      </c>
      <c r="H57" s="90" t="s">
        <v>44</v>
      </c>
      <c r="I57" s="1"/>
      <c r="J57" s="89" t="s">
        <v>39</v>
      </c>
      <c r="K57" s="31" t="s">
        <v>47</v>
      </c>
      <c r="L57" s="90" t="s">
        <v>40</v>
      </c>
    </row>
    <row r="58" spans="1:12" ht="16.2" thickBot="1" x14ac:dyDescent="0.35">
      <c r="A58" s="1">
        <v>4</v>
      </c>
      <c r="B58" s="91" t="s">
        <v>42</v>
      </c>
      <c r="C58" s="92" t="s">
        <v>47</v>
      </c>
      <c r="D58" s="93" t="s">
        <v>26</v>
      </c>
      <c r="E58" s="1"/>
      <c r="F58" s="94"/>
      <c r="G58" s="95"/>
      <c r="H58" s="96"/>
      <c r="I58" s="1"/>
      <c r="J58" s="94"/>
      <c r="K58" s="95"/>
      <c r="L58" s="96"/>
    </row>
    <row r="59" spans="1:12" ht="16.2" thickBo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6" x14ac:dyDescent="0.3">
      <c r="A60" s="111">
        <v>45364</v>
      </c>
      <c r="B60" s="77" t="s">
        <v>24</v>
      </c>
      <c r="C60" s="78"/>
      <c r="D60" s="79"/>
      <c r="E60" s="74"/>
      <c r="F60" s="77" t="s">
        <v>50</v>
      </c>
      <c r="G60" s="78"/>
      <c r="H60" s="79"/>
      <c r="I60" s="74"/>
      <c r="J60" s="77" t="s">
        <v>51</v>
      </c>
      <c r="K60" s="78"/>
      <c r="L60" s="79"/>
    </row>
    <row r="61" spans="1:12" ht="16.2" thickBot="1" x14ac:dyDescent="0.35">
      <c r="A61" s="74" t="s">
        <v>23</v>
      </c>
      <c r="B61" s="181" t="s">
        <v>25</v>
      </c>
      <c r="C61" s="182"/>
      <c r="D61" s="183"/>
      <c r="E61" s="74"/>
      <c r="F61" s="181" t="s">
        <v>25</v>
      </c>
      <c r="G61" s="182"/>
      <c r="H61" s="183"/>
      <c r="I61" s="74"/>
      <c r="J61" s="181" t="s">
        <v>25</v>
      </c>
      <c r="K61" s="182"/>
      <c r="L61" s="183"/>
    </row>
    <row r="62" spans="1:12" ht="15.6" x14ac:dyDescent="0.3">
      <c r="A62" s="1">
        <v>1</v>
      </c>
      <c r="B62" s="97" t="s">
        <v>33</v>
      </c>
      <c r="C62" s="98" t="s">
        <v>47</v>
      </c>
      <c r="D62" s="99" t="s">
        <v>48</v>
      </c>
      <c r="E62" s="1"/>
      <c r="F62" s="97" t="s">
        <v>40</v>
      </c>
      <c r="G62" s="98" t="s">
        <v>47</v>
      </c>
      <c r="H62" s="99" t="s">
        <v>27</v>
      </c>
      <c r="I62" s="1"/>
      <c r="J62" s="97" t="s">
        <v>44</v>
      </c>
      <c r="K62" s="98" t="s">
        <v>47</v>
      </c>
      <c r="L62" s="99" t="s">
        <v>39</v>
      </c>
    </row>
    <row r="63" spans="1:12" ht="15.6" x14ac:dyDescent="0.3">
      <c r="A63" s="1">
        <v>2</v>
      </c>
      <c r="B63" s="89" t="s">
        <v>38</v>
      </c>
      <c r="C63" s="31" t="s">
        <v>47</v>
      </c>
      <c r="D63" s="90" t="s">
        <v>32</v>
      </c>
      <c r="E63" s="1"/>
      <c r="F63" s="89" t="s">
        <v>42</v>
      </c>
      <c r="G63" s="31" t="s">
        <v>47</v>
      </c>
      <c r="H63" s="90" t="s">
        <v>26</v>
      </c>
      <c r="I63" s="1"/>
      <c r="J63" s="89" t="s">
        <v>29</v>
      </c>
      <c r="K63" s="31" t="s">
        <v>47</v>
      </c>
      <c r="L63" s="90" t="s">
        <v>30</v>
      </c>
    </row>
    <row r="64" spans="1:12" ht="15.6" x14ac:dyDescent="0.3">
      <c r="A64" s="1">
        <v>3</v>
      </c>
      <c r="B64" s="89" t="s">
        <v>35</v>
      </c>
      <c r="C64" s="31" t="s">
        <v>47</v>
      </c>
      <c r="D64" s="90" t="s">
        <v>53</v>
      </c>
      <c r="E64" s="1"/>
      <c r="F64" s="89" t="s">
        <v>41</v>
      </c>
      <c r="G64" s="31" t="s">
        <v>47</v>
      </c>
      <c r="H64" s="90" t="s">
        <v>34</v>
      </c>
      <c r="I64" s="1"/>
      <c r="J64" s="89" t="s">
        <v>45</v>
      </c>
      <c r="K64" s="31" t="s">
        <v>47</v>
      </c>
      <c r="L64" s="90" t="s">
        <v>28</v>
      </c>
    </row>
    <row r="65" spans="1:12" ht="16.2" thickBot="1" x14ac:dyDescent="0.35">
      <c r="A65" s="1">
        <v>4</v>
      </c>
      <c r="B65" s="94" t="s">
        <v>31</v>
      </c>
      <c r="C65" s="95" t="s">
        <v>47</v>
      </c>
      <c r="D65" s="96" t="s">
        <v>37</v>
      </c>
      <c r="E65" s="1"/>
      <c r="F65" s="94"/>
      <c r="G65" s="95"/>
      <c r="H65" s="96"/>
      <c r="I65" s="1"/>
      <c r="J65" s="94"/>
      <c r="K65" s="95"/>
      <c r="L65" s="96"/>
    </row>
    <row r="66" spans="1:12" ht="15.6" x14ac:dyDescent="0.3">
      <c r="A66" s="1"/>
      <c r="B66" s="74" t="s">
        <v>46</v>
      </c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sheetProtection password="DEE7" sheet="1" objects="1" scenarios="1"/>
  <mergeCells count="28">
    <mergeCell ref="A1:L1"/>
    <mergeCell ref="B5:D5"/>
    <mergeCell ref="F5:H5"/>
    <mergeCell ref="J5:L5"/>
    <mergeCell ref="B12:D12"/>
    <mergeCell ref="F12:H12"/>
    <mergeCell ref="J12:L12"/>
    <mergeCell ref="B19:D19"/>
    <mergeCell ref="F19:H19"/>
    <mergeCell ref="J19:L19"/>
    <mergeCell ref="B26:D26"/>
    <mergeCell ref="F26:H26"/>
    <mergeCell ref="J26:L26"/>
    <mergeCell ref="B33:D33"/>
    <mergeCell ref="F33:H33"/>
    <mergeCell ref="J33:L33"/>
    <mergeCell ref="B40:D40"/>
    <mergeCell ref="F40:H40"/>
    <mergeCell ref="J40:L40"/>
    <mergeCell ref="B61:D61"/>
    <mergeCell ref="F61:H61"/>
    <mergeCell ref="J61:L61"/>
    <mergeCell ref="B47:D47"/>
    <mergeCell ref="F47:H47"/>
    <mergeCell ref="J47:L47"/>
    <mergeCell ref="B54:D54"/>
    <mergeCell ref="F54:H54"/>
    <mergeCell ref="J54:L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2401-34D8-4DA0-8C66-D690EE8C0943}">
  <sheetPr>
    <tabColor rgb="FF7030A0"/>
  </sheetPr>
  <dimension ref="A1:R110"/>
  <sheetViews>
    <sheetView topLeftCell="A79" workbookViewId="0">
      <selection activeCell="L88" sqref="L88"/>
    </sheetView>
  </sheetViews>
  <sheetFormatPr defaultRowHeight="14.4" x14ac:dyDescent="0.3"/>
  <cols>
    <col min="1" max="1" width="4" customWidth="1"/>
    <col min="2" max="2" width="16.88671875" customWidth="1"/>
    <col min="3" max="3" width="6.21875" customWidth="1"/>
    <col min="4" max="4" width="3.33203125" customWidth="1"/>
    <col min="5" max="5" width="5.33203125" customWidth="1"/>
    <col min="6" max="6" width="6.109375" customWidth="1"/>
    <col min="8" max="8" width="7.33203125" customWidth="1"/>
    <col min="9" max="9" width="4.109375" customWidth="1"/>
    <col min="10" max="10" width="2" customWidth="1"/>
    <col min="11" max="11" width="4.6640625" customWidth="1"/>
    <col min="12" max="12" width="17.44140625" customWidth="1"/>
    <col min="13" max="13" width="5.77734375" customWidth="1"/>
    <col min="14" max="14" width="3.21875" customWidth="1"/>
    <col min="15" max="15" width="5.109375" customWidth="1"/>
    <col min="16" max="16" width="6.6640625" customWidth="1"/>
    <col min="18" max="18" width="15.6640625" customWidth="1"/>
  </cols>
  <sheetData>
    <row r="1" spans="1:18" ht="30.6" thickBot="1" x14ac:dyDescent="0.55000000000000004">
      <c r="A1" s="185" t="s">
        <v>68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75.599999999999994" thickTop="1" x14ac:dyDescent="0.3">
      <c r="A2" s="138" t="s">
        <v>69</v>
      </c>
      <c r="B2" s="139" t="s">
        <v>58</v>
      </c>
      <c r="C2" s="140" t="s">
        <v>70</v>
      </c>
      <c r="D2" s="141" t="s">
        <v>71</v>
      </c>
      <c r="E2" s="142" t="s">
        <v>72</v>
      </c>
      <c r="F2" s="140" t="s">
        <v>73</v>
      </c>
      <c r="G2" s="143" t="s">
        <v>74</v>
      </c>
      <c r="H2" s="142" t="s">
        <v>75</v>
      </c>
      <c r="I2" s="144"/>
      <c r="J2" s="145" t="s">
        <v>76</v>
      </c>
      <c r="K2" s="146"/>
      <c r="L2" s="139" t="s">
        <v>58</v>
      </c>
      <c r="M2" s="140" t="s">
        <v>70</v>
      </c>
      <c r="N2" s="141" t="s">
        <v>71</v>
      </c>
      <c r="O2" s="141" t="s">
        <v>72</v>
      </c>
      <c r="P2" s="140" t="s">
        <v>73</v>
      </c>
      <c r="Q2" s="147" t="s">
        <v>74</v>
      </c>
    </row>
    <row r="3" spans="1:18" ht="17.399999999999999" x14ac:dyDescent="0.3">
      <c r="A3" s="148"/>
      <c r="B3" s="149" t="str">
        <f>[1]Spelers!D4</f>
        <v>Ad Vermeer</v>
      </c>
      <c r="C3" s="150">
        <f>[1]Spelers!F4</f>
        <v>0.83299999999999996</v>
      </c>
      <c r="D3" s="151">
        <v>5</v>
      </c>
      <c r="E3" s="151">
        <v>25</v>
      </c>
      <c r="F3" s="150">
        <f>E3/H3</f>
        <v>0.83333333333333337</v>
      </c>
      <c r="G3" s="152">
        <f>IF(E3&gt;0,F3/C3,"0")</f>
        <v>1.0004001600640258</v>
      </c>
      <c r="H3" s="151">
        <v>30</v>
      </c>
      <c r="I3" s="153">
        <f>IF(E3&gt;0,V3+W3,"0")</f>
        <v>0</v>
      </c>
      <c r="J3" s="154" t="s">
        <v>47</v>
      </c>
      <c r="K3" s="153">
        <f>IF(O3&gt;0,X3+Y3,"0")</f>
        <v>0</v>
      </c>
      <c r="L3" s="149" t="str">
        <f>[1]Spelers!D13</f>
        <v>Jan Zijlmans</v>
      </c>
      <c r="M3" s="150">
        <f>[1]Spelers!F13</f>
        <v>0.33300000000000002</v>
      </c>
      <c r="N3" s="151">
        <v>2</v>
      </c>
      <c r="O3" s="151">
        <v>12</v>
      </c>
      <c r="P3" s="150">
        <f>O3/H3</f>
        <v>0.4</v>
      </c>
      <c r="Q3" s="152">
        <f>IF(O3&gt;0,P3/M3,"0")</f>
        <v>1.2012012012012012</v>
      </c>
      <c r="R3" s="155" t="s">
        <v>77</v>
      </c>
    </row>
    <row r="4" spans="1:18" ht="17.399999999999999" x14ac:dyDescent="0.3">
      <c r="A4" s="148"/>
      <c r="B4" s="149" t="str">
        <f>[1]Spelers!D5</f>
        <v>Wietje Kaethoven</v>
      </c>
      <c r="C4" s="150">
        <f>[1]Spelers!F5</f>
        <v>0.63300000000000001</v>
      </c>
      <c r="D4" s="151">
        <v>3</v>
      </c>
      <c r="E4" s="151">
        <v>20</v>
      </c>
      <c r="F4" s="150">
        <f t="shared" ref="F4:F13" si="0">E4/H4</f>
        <v>0.66666666666666663</v>
      </c>
      <c r="G4" s="152">
        <f t="shared" ref="G4:G55" si="1">IF(E4&gt;0,F4/C4,"0")</f>
        <v>1.05318588730911</v>
      </c>
      <c r="H4" s="151">
        <v>30</v>
      </c>
      <c r="I4" s="153">
        <f>IF(E4&gt;0,V4+W4,"0")</f>
        <v>0</v>
      </c>
      <c r="J4" s="154" t="s">
        <v>47</v>
      </c>
      <c r="K4" s="153">
        <f>IF(O4&gt;0,X4+Y4,"0")</f>
        <v>0</v>
      </c>
      <c r="L4" s="149" t="str">
        <f>[1]Spelers!D12</f>
        <v>Jan Minnen</v>
      </c>
      <c r="M4" s="150">
        <f>[1]Spelers!F12</f>
        <v>0.33300000000000002</v>
      </c>
      <c r="N4" s="151">
        <v>2</v>
      </c>
      <c r="O4" s="151">
        <v>11</v>
      </c>
      <c r="P4" s="150">
        <f>O4/H4</f>
        <v>0.36666666666666664</v>
      </c>
      <c r="Q4" s="152">
        <f t="shared" ref="Q4:Q54" si="2">IF(O4&gt;0,P4/M4,"0")</f>
        <v>1.1011011011011009</v>
      </c>
    </row>
    <row r="5" spans="1:18" ht="17.399999999999999" x14ac:dyDescent="0.3">
      <c r="A5" s="148" t="s">
        <v>78</v>
      </c>
      <c r="B5" s="149" t="str">
        <f>[1]Spelers!D6</f>
        <v>Rinus v Bommel</v>
      </c>
      <c r="C5" s="150">
        <f>[1]Spelers!F6</f>
        <v>0.46600000000000003</v>
      </c>
      <c r="D5" s="151">
        <v>5</v>
      </c>
      <c r="E5" s="151">
        <v>27</v>
      </c>
      <c r="F5" s="150">
        <f t="shared" si="0"/>
        <v>0.9</v>
      </c>
      <c r="G5" s="152">
        <f t="shared" si="1"/>
        <v>1.9313304721030042</v>
      </c>
      <c r="H5" s="151">
        <v>30</v>
      </c>
      <c r="I5" s="153">
        <f>IF(E5&gt;0,V5+W5,"0")</f>
        <v>0</v>
      </c>
      <c r="J5" s="154" t="s">
        <v>47</v>
      </c>
      <c r="K5" s="153">
        <f>IF(O5&gt;0,X5+Y5,"0")</f>
        <v>0</v>
      </c>
      <c r="L5" s="149" t="str">
        <f>[1]Spelers!D11</f>
        <v>Frie van Herk</v>
      </c>
      <c r="M5" s="150">
        <f>[1]Spelers!F11</f>
        <v>0.4</v>
      </c>
      <c r="N5" s="151">
        <v>1</v>
      </c>
      <c r="O5" s="151">
        <v>8</v>
      </c>
      <c r="P5" s="150">
        <f>O5/H5</f>
        <v>0.26666666666666666</v>
      </c>
      <c r="Q5" s="152">
        <f t="shared" si="2"/>
        <v>0.66666666666666663</v>
      </c>
    </row>
    <row r="6" spans="1:18" ht="17.399999999999999" x14ac:dyDescent="0.3">
      <c r="A6" s="148"/>
      <c r="B6" s="149" t="str">
        <f>[1]Spelers!D7</f>
        <v>Ad Kokx</v>
      </c>
      <c r="C6" s="150">
        <f>[1]Spelers!F7</f>
        <v>0.433</v>
      </c>
      <c r="D6" s="151">
        <v>3</v>
      </c>
      <c r="E6" s="151">
        <v>17</v>
      </c>
      <c r="F6" s="150">
        <f t="shared" si="0"/>
        <v>0.56666666666666665</v>
      </c>
      <c r="G6" s="152">
        <f t="shared" si="1"/>
        <v>1.308698999230177</v>
      </c>
      <c r="H6" s="151">
        <v>30</v>
      </c>
      <c r="I6" s="153">
        <f>IF(E6&gt;0,V6+W6,"0")</f>
        <v>0</v>
      </c>
      <c r="J6" s="154" t="s">
        <v>47</v>
      </c>
      <c r="K6" s="153">
        <f>IF(O6&gt;0,X6+Y6,"0")</f>
        <v>0</v>
      </c>
      <c r="L6" s="149" t="str">
        <f>[1]Spelers!D10</f>
        <v>Simon Lavrijsen</v>
      </c>
      <c r="M6" s="150">
        <f>[1]Spelers!F10</f>
        <v>0.4</v>
      </c>
      <c r="N6" s="151">
        <v>2</v>
      </c>
      <c r="O6" s="151">
        <v>8</v>
      </c>
      <c r="P6" s="150">
        <f>O6/H6</f>
        <v>0.26666666666666666</v>
      </c>
      <c r="Q6" s="152">
        <f t="shared" si="2"/>
        <v>0.66666666666666663</v>
      </c>
    </row>
    <row r="7" spans="1:18" ht="17.399999999999999" x14ac:dyDescent="0.3">
      <c r="A7" s="148"/>
      <c r="B7" s="149" t="str">
        <f>[1]Spelers!D8</f>
        <v>Maarten v Gompel</v>
      </c>
      <c r="C7" s="150">
        <f>[1]Spelers!F8</f>
        <v>0.4</v>
      </c>
      <c r="D7" s="151">
        <v>3</v>
      </c>
      <c r="E7" s="151">
        <v>10</v>
      </c>
      <c r="F7" s="150">
        <f t="shared" si="0"/>
        <v>0.33333333333333331</v>
      </c>
      <c r="G7" s="152">
        <f t="shared" si="1"/>
        <v>0.83333333333333326</v>
      </c>
      <c r="H7" s="151">
        <v>30</v>
      </c>
      <c r="I7" s="153">
        <f>IF(E7&gt;0,V7+W7,"0")</f>
        <v>0</v>
      </c>
      <c r="J7" s="154" t="s">
        <v>47</v>
      </c>
      <c r="K7" s="153">
        <f>IF(O7&gt;0,X7+Y7,"0")</f>
        <v>0</v>
      </c>
      <c r="L7" s="149" t="str">
        <f>[1]Spelers!D9</f>
        <v>Rens van Herpt</v>
      </c>
      <c r="M7" s="150">
        <f>[1]Spelers!F9</f>
        <v>0.4</v>
      </c>
      <c r="N7" s="151">
        <v>3</v>
      </c>
      <c r="O7" s="151">
        <v>9</v>
      </c>
      <c r="P7" s="150">
        <f>O7/H7</f>
        <v>0.3</v>
      </c>
      <c r="Q7" s="152">
        <f t="shared" si="2"/>
        <v>0.74999999999999989</v>
      </c>
    </row>
    <row r="8" spans="1:18" ht="17.399999999999999" x14ac:dyDescent="0.3">
      <c r="A8" s="156"/>
      <c r="B8" s="157"/>
      <c r="C8" s="158"/>
      <c r="D8" s="159"/>
      <c r="E8" s="159"/>
      <c r="F8" s="158"/>
      <c r="G8" s="160"/>
      <c r="H8" s="159"/>
      <c r="I8" s="161"/>
      <c r="J8" s="162"/>
      <c r="K8" s="161"/>
      <c r="L8" s="157"/>
      <c r="M8" s="158"/>
      <c r="N8" s="159"/>
      <c r="O8" s="159"/>
      <c r="P8" s="158"/>
      <c r="Q8" s="160"/>
      <c r="R8" s="163"/>
    </row>
    <row r="9" spans="1:18" ht="17.399999999999999" x14ac:dyDescent="0.3">
      <c r="A9" s="148"/>
      <c r="B9" s="149" t="str">
        <f>[1]Spelers!D13</f>
        <v>Jan Zijlmans</v>
      </c>
      <c r="C9" s="150">
        <f>[1]Spelers!F13</f>
        <v>0.33300000000000002</v>
      </c>
      <c r="D9" s="151">
        <v>2</v>
      </c>
      <c r="E9" s="151">
        <v>9</v>
      </c>
      <c r="F9" s="150">
        <f t="shared" si="0"/>
        <v>0.3</v>
      </c>
      <c r="G9" s="152">
        <f t="shared" si="1"/>
        <v>0.9009009009009008</v>
      </c>
      <c r="H9" s="151">
        <v>30</v>
      </c>
      <c r="I9" s="153">
        <f>IF(E9&gt;0,V9+W9,"0")</f>
        <v>0</v>
      </c>
      <c r="J9" s="154" t="s">
        <v>47</v>
      </c>
      <c r="K9" s="153">
        <f>IF(O9&gt;0,X9+Y9,"0")</f>
        <v>0</v>
      </c>
      <c r="L9" s="149" t="str">
        <f>[1]Spelers!D9</f>
        <v>Rens van Herpt</v>
      </c>
      <c r="M9" s="150">
        <f>[1]Spelers!F9</f>
        <v>0.4</v>
      </c>
      <c r="N9" s="151">
        <v>2</v>
      </c>
      <c r="O9" s="151">
        <v>18</v>
      </c>
      <c r="P9" s="150">
        <f>O9/H9</f>
        <v>0.6</v>
      </c>
      <c r="Q9" s="152">
        <f t="shared" si="2"/>
        <v>1.4999999999999998</v>
      </c>
      <c r="R9" s="163"/>
    </row>
    <row r="10" spans="1:18" ht="17.399999999999999" x14ac:dyDescent="0.3">
      <c r="A10" s="148"/>
      <c r="B10" s="149" t="str">
        <f>[1]Spelers!D10</f>
        <v>Simon Lavrijsen</v>
      </c>
      <c r="C10" s="150">
        <f>[1]Spelers!F10</f>
        <v>0.4</v>
      </c>
      <c r="D10" s="151">
        <v>3</v>
      </c>
      <c r="E10" s="151">
        <v>11</v>
      </c>
      <c r="F10" s="150">
        <f t="shared" si="0"/>
        <v>0.36666666666666664</v>
      </c>
      <c r="G10" s="152">
        <f t="shared" si="1"/>
        <v>0.91666666666666652</v>
      </c>
      <c r="H10" s="151">
        <v>30</v>
      </c>
      <c r="I10" s="153">
        <f>IF(E10&gt;0,V10+W10,"0")</f>
        <v>0</v>
      </c>
      <c r="J10" s="154" t="s">
        <v>47</v>
      </c>
      <c r="K10" s="153">
        <f>IF(O10&gt;0,X10+Y10,"0")</f>
        <v>0</v>
      </c>
      <c r="L10" s="149" t="str">
        <f>[1]Spelers!D8</f>
        <v>Maarten v Gompel</v>
      </c>
      <c r="M10" s="150">
        <f>[1]Spelers!F8</f>
        <v>0.4</v>
      </c>
      <c r="N10" s="151">
        <v>2</v>
      </c>
      <c r="O10" s="151">
        <v>12</v>
      </c>
      <c r="P10" s="150">
        <f>O10/H10</f>
        <v>0.4</v>
      </c>
      <c r="Q10" s="152">
        <f t="shared" si="2"/>
        <v>1</v>
      </c>
      <c r="R10" s="163"/>
    </row>
    <row r="11" spans="1:18" ht="17.399999999999999" x14ac:dyDescent="0.3">
      <c r="A11" s="148" t="s">
        <v>79</v>
      </c>
      <c r="B11" s="149" t="str">
        <f>[1]Spelers!D11</f>
        <v>Frie van Herk</v>
      </c>
      <c r="C11" s="150">
        <f>[1]Spelers!F11</f>
        <v>0.4</v>
      </c>
      <c r="D11" s="151">
        <v>2</v>
      </c>
      <c r="E11" s="151">
        <v>10</v>
      </c>
      <c r="F11" s="150">
        <f t="shared" si="0"/>
        <v>0.33333333333333331</v>
      </c>
      <c r="G11" s="152">
        <f t="shared" si="1"/>
        <v>0.83333333333333326</v>
      </c>
      <c r="H11" s="151">
        <v>30</v>
      </c>
      <c r="I11" s="153">
        <f>IF(E11&gt;0,V11+W11,"0")</f>
        <v>0</v>
      </c>
      <c r="J11" s="154" t="s">
        <v>47</v>
      </c>
      <c r="K11" s="153">
        <f>IF(O11&gt;0,X11+Y11,"0")</f>
        <v>0</v>
      </c>
      <c r="L11" s="149" t="str">
        <f>[1]Spelers!D7</f>
        <v>Ad Kokx</v>
      </c>
      <c r="M11" s="150">
        <f>[1]Spelers!F7</f>
        <v>0.433</v>
      </c>
      <c r="N11" s="151">
        <v>4</v>
      </c>
      <c r="O11" s="151">
        <v>15</v>
      </c>
      <c r="P11" s="150">
        <f>O11/H11</f>
        <v>0.5</v>
      </c>
      <c r="Q11" s="152">
        <f t="shared" si="2"/>
        <v>1.1547344110854503</v>
      </c>
      <c r="R11" s="163"/>
    </row>
    <row r="12" spans="1:18" ht="17.399999999999999" x14ac:dyDescent="0.3">
      <c r="A12" s="148"/>
      <c r="B12" s="149" t="str">
        <f>[1]Spelers!D12</f>
        <v>Jan Minnen</v>
      </c>
      <c r="C12" s="150">
        <f>[1]Spelers!F12</f>
        <v>0.33300000000000002</v>
      </c>
      <c r="D12" s="151"/>
      <c r="E12" s="151"/>
      <c r="F12" s="150" t="e">
        <f t="shared" si="0"/>
        <v>#DIV/0!</v>
      </c>
      <c r="G12" s="152" t="str">
        <f t="shared" si="1"/>
        <v>0</v>
      </c>
      <c r="H12" s="151"/>
      <c r="I12" s="153" t="str">
        <f>IF(E12&gt;0,V12+W12,"0")</f>
        <v>0</v>
      </c>
      <c r="J12" s="154" t="s">
        <v>47</v>
      </c>
      <c r="K12" s="153" t="str">
        <f>IF(O12&gt;0,X12+Y12,"0")</f>
        <v>0</v>
      </c>
      <c r="L12" s="149" t="str">
        <f>[1]Spelers!D6</f>
        <v>Rinus v Bommel</v>
      </c>
      <c r="M12" s="150">
        <f>[1]Spelers!F6</f>
        <v>0.46600000000000003</v>
      </c>
      <c r="N12" s="151"/>
      <c r="O12" s="151"/>
      <c r="P12" s="150" t="e">
        <f>O12/H12</f>
        <v>#DIV/0!</v>
      </c>
      <c r="Q12" s="152" t="str">
        <f t="shared" si="2"/>
        <v>0</v>
      </c>
      <c r="R12" s="163"/>
    </row>
    <row r="13" spans="1:18" ht="17.399999999999999" x14ac:dyDescent="0.3">
      <c r="A13" s="148"/>
      <c r="B13" s="149" t="str">
        <f>[1]Spelers!D4</f>
        <v>Ad Vermeer</v>
      </c>
      <c r="C13" s="150">
        <f>[1]Spelers!F4</f>
        <v>0.83299999999999996</v>
      </c>
      <c r="D13" s="151">
        <v>4</v>
      </c>
      <c r="E13" s="151">
        <v>22</v>
      </c>
      <c r="F13" s="150">
        <f t="shared" si="0"/>
        <v>0.73333333333333328</v>
      </c>
      <c r="G13" s="152">
        <f t="shared" si="1"/>
        <v>0.8803521408563425</v>
      </c>
      <c r="H13" s="151">
        <v>30</v>
      </c>
      <c r="I13" s="153">
        <f>IF(E13&gt;0,V13+W13,"0")</f>
        <v>0</v>
      </c>
      <c r="J13" s="154" t="s">
        <v>47</v>
      </c>
      <c r="K13" s="153">
        <f>IF(O13&gt;0,X13+Y13,"0")</f>
        <v>0</v>
      </c>
      <c r="L13" s="149" t="str">
        <f>[1]Spelers!D5</f>
        <v>Wietje Kaethoven</v>
      </c>
      <c r="M13" s="150">
        <f>[1]Spelers!F5</f>
        <v>0.63300000000000001</v>
      </c>
      <c r="N13" s="151">
        <v>3</v>
      </c>
      <c r="O13" s="151">
        <v>12</v>
      </c>
      <c r="P13" s="150">
        <f>O13/H13</f>
        <v>0.4</v>
      </c>
      <c r="Q13" s="152">
        <f t="shared" si="2"/>
        <v>0.63191153238546605</v>
      </c>
      <c r="R13" s="163"/>
    </row>
    <row r="14" spans="1:18" ht="17.399999999999999" x14ac:dyDescent="0.3">
      <c r="A14" s="156"/>
      <c r="B14" s="157"/>
      <c r="C14" s="158"/>
      <c r="D14" s="159"/>
      <c r="E14" s="159"/>
      <c r="F14" s="158"/>
      <c r="G14" s="160"/>
      <c r="H14" s="159"/>
      <c r="I14" s="161"/>
      <c r="J14" s="162"/>
      <c r="K14" s="161"/>
      <c r="L14" s="157"/>
      <c r="M14" s="158"/>
      <c r="N14" s="159"/>
      <c r="O14" s="159"/>
      <c r="P14" s="158"/>
      <c r="Q14" s="160"/>
      <c r="R14" s="163"/>
    </row>
    <row r="15" spans="1:18" ht="17.399999999999999" x14ac:dyDescent="0.3">
      <c r="A15" s="148"/>
      <c r="B15" s="149" t="str">
        <f>[1]Spelers!D5</f>
        <v>Wietje Kaethoven</v>
      </c>
      <c r="C15" s="150">
        <f>[1]Spelers!F5</f>
        <v>0.63300000000000001</v>
      </c>
      <c r="D15" s="151">
        <v>2</v>
      </c>
      <c r="E15" s="151">
        <v>11</v>
      </c>
      <c r="F15" s="150">
        <f>E15/H15</f>
        <v>0.36666666666666664</v>
      </c>
      <c r="G15" s="152">
        <f t="shared" si="1"/>
        <v>0.57925223802001047</v>
      </c>
      <c r="H15" s="151">
        <v>30</v>
      </c>
      <c r="I15" s="153">
        <f>IF(E15&gt;0,V15+W15,"0")</f>
        <v>0</v>
      </c>
      <c r="J15" s="154" t="s">
        <v>47</v>
      </c>
      <c r="K15" s="153">
        <f>IF(O15&gt;0,X15+Y15,"0")</f>
        <v>0</v>
      </c>
      <c r="L15" s="149" t="str">
        <f>[1]Spelers!D13</f>
        <v>Jan Zijlmans</v>
      </c>
      <c r="M15" s="150">
        <f>[1]Spelers!F13</f>
        <v>0.33300000000000002</v>
      </c>
      <c r="N15" s="151">
        <v>5</v>
      </c>
      <c r="O15" s="151">
        <v>22</v>
      </c>
      <c r="P15" s="150">
        <f>O15/H15</f>
        <v>0.73333333333333328</v>
      </c>
      <c r="Q15" s="152">
        <f t="shared" si="2"/>
        <v>2.2022022022022019</v>
      </c>
      <c r="R15" s="163"/>
    </row>
    <row r="16" spans="1:18" ht="17.399999999999999" x14ac:dyDescent="0.3">
      <c r="A16" s="148"/>
      <c r="B16" s="149" t="str">
        <f>[1]Spelers!D6</f>
        <v>Rinus v Bommel</v>
      </c>
      <c r="C16" s="150">
        <f>[1]Spelers!F6</f>
        <v>0.46600000000000003</v>
      </c>
      <c r="D16" s="151">
        <v>2</v>
      </c>
      <c r="E16" s="151">
        <v>10</v>
      </c>
      <c r="F16" s="150">
        <f>E16/H16</f>
        <v>0.33333333333333331</v>
      </c>
      <c r="G16" s="152">
        <f t="shared" si="1"/>
        <v>0.71530758226037183</v>
      </c>
      <c r="H16" s="151">
        <v>30</v>
      </c>
      <c r="I16" s="153">
        <f>IF(E16&gt;0,V16+W16,"0")</f>
        <v>0</v>
      </c>
      <c r="J16" s="154" t="s">
        <v>47</v>
      </c>
      <c r="K16" s="153">
        <f>IF(O16&gt;0,X16+Y16,"0")</f>
        <v>0</v>
      </c>
      <c r="L16" s="149" t="str">
        <f>[1]Spelers!D4</f>
        <v>Ad Vermeer</v>
      </c>
      <c r="M16" s="150">
        <f>[1]Spelers!F4</f>
        <v>0.83299999999999996</v>
      </c>
      <c r="N16" s="151">
        <v>3</v>
      </c>
      <c r="O16" s="151">
        <v>19</v>
      </c>
      <c r="P16" s="150">
        <f>O16/H16</f>
        <v>0.6333333333333333</v>
      </c>
      <c r="Q16" s="152">
        <f t="shared" si="2"/>
        <v>0.76030412164865946</v>
      </c>
      <c r="R16" s="163"/>
    </row>
    <row r="17" spans="1:18" ht="17.399999999999999" x14ac:dyDescent="0.3">
      <c r="A17" s="148" t="s">
        <v>80</v>
      </c>
      <c r="B17" s="149" t="str">
        <f>[1]Spelers!D7</f>
        <v>Ad Kokx</v>
      </c>
      <c r="C17" s="150">
        <f>[1]Spelers!F7</f>
        <v>0.433</v>
      </c>
      <c r="D17" s="151">
        <v>3</v>
      </c>
      <c r="E17" s="151">
        <v>13</v>
      </c>
      <c r="F17" s="150">
        <f>E17/H17</f>
        <v>0.43333333333333335</v>
      </c>
      <c r="G17" s="152">
        <f t="shared" si="1"/>
        <v>1.0007698229407236</v>
      </c>
      <c r="H17" s="151">
        <v>30</v>
      </c>
      <c r="I17" s="153">
        <f>IF(E17&gt;0,V17+W17,"0")</f>
        <v>0</v>
      </c>
      <c r="J17" s="154" t="s">
        <v>47</v>
      </c>
      <c r="K17" s="153">
        <f>IF(O17&gt;0,X17+Y17,"0")</f>
        <v>0</v>
      </c>
      <c r="L17" s="149" t="str">
        <f>[1]Spelers!D12</f>
        <v>Jan Minnen</v>
      </c>
      <c r="M17" s="150">
        <f>[1]Spelers!F12</f>
        <v>0.33300000000000002</v>
      </c>
      <c r="N17" s="151">
        <v>2</v>
      </c>
      <c r="O17" s="151">
        <v>9</v>
      </c>
      <c r="P17" s="150">
        <f>O17/H17</f>
        <v>0.3</v>
      </c>
      <c r="Q17" s="152">
        <f t="shared" si="2"/>
        <v>0.9009009009009008</v>
      </c>
      <c r="R17" s="163"/>
    </row>
    <row r="18" spans="1:18" ht="17.399999999999999" x14ac:dyDescent="0.3">
      <c r="A18" s="148"/>
      <c r="B18" s="149" t="str">
        <f>[1]Spelers!D8</f>
        <v>Maarten v Gompel</v>
      </c>
      <c r="C18" s="150">
        <f>[1]Spelers!F8</f>
        <v>0.4</v>
      </c>
      <c r="D18" s="151">
        <v>3</v>
      </c>
      <c r="E18" s="151">
        <v>19</v>
      </c>
      <c r="F18" s="150">
        <f>E18/H18</f>
        <v>0.6333333333333333</v>
      </c>
      <c r="G18" s="152">
        <f t="shared" si="1"/>
        <v>1.5833333333333333</v>
      </c>
      <c r="H18" s="151">
        <v>30</v>
      </c>
      <c r="I18" s="153">
        <f>IF(E18&gt;0,V18+W18,"0")</f>
        <v>0</v>
      </c>
      <c r="J18" s="154" t="s">
        <v>47</v>
      </c>
      <c r="K18" s="153">
        <f>IF(O18&gt;0,X18+Y18,"0")</f>
        <v>0</v>
      </c>
      <c r="L18" s="149" t="str">
        <f>[1]Spelers!D11</f>
        <v>Frie van Herk</v>
      </c>
      <c r="M18" s="150">
        <f>[1]Spelers!F11</f>
        <v>0.4</v>
      </c>
      <c r="N18" s="151">
        <v>2</v>
      </c>
      <c r="O18" s="151">
        <v>13</v>
      </c>
      <c r="P18" s="150">
        <f>O18/H18</f>
        <v>0.43333333333333335</v>
      </c>
      <c r="Q18" s="152">
        <f t="shared" si="2"/>
        <v>1.0833333333333333</v>
      </c>
      <c r="R18" s="163"/>
    </row>
    <row r="19" spans="1:18" ht="17.399999999999999" x14ac:dyDescent="0.3">
      <c r="A19" s="148"/>
      <c r="B19" s="149" t="str">
        <f>[1]Spelers!D9</f>
        <v>Rens van Herpt</v>
      </c>
      <c r="C19" s="150">
        <f>[1]Spelers!F9</f>
        <v>0.4</v>
      </c>
      <c r="D19" s="151">
        <v>4</v>
      </c>
      <c r="E19" s="151">
        <v>25</v>
      </c>
      <c r="F19" s="150">
        <f>E19/H19</f>
        <v>0.83333333333333337</v>
      </c>
      <c r="G19" s="152">
        <f t="shared" si="1"/>
        <v>2.0833333333333335</v>
      </c>
      <c r="H19" s="151">
        <v>30</v>
      </c>
      <c r="I19" s="153">
        <f>IF(E19&gt;0,V19+W19,"0")</f>
        <v>0</v>
      </c>
      <c r="J19" s="154" t="s">
        <v>47</v>
      </c>
      <c r="K19" s="153">
        <f>IF(O19&gt;0,X19+Y19,"0")</f>
        <v>0</v>
      </c>
      <c r="L19" s="149" t="str">
        <f>[1]Spelers!D10</f>
        <v>Simon Lavrijsen</v>
      </c>
      <c r="M19" s="150">
        <f>[1]Spelers!F10</f>
        <v>0.4</v>
      </c>
      <c r="N19" s="151">
        <v>3</v>
      </c>
      <c r="O19" s="151">
        <v>23</v>
      </c>
      <c r="P19" s="150">
        <f>O19/H19</f>
        <v>0.76666666666666672</v>
      </c>
      <c r="Q19" s="152">
        <f t="shared" si="2"/>
        <v>1.9166666666666667</v>
      </c>
      <c r="R19" s="163"/>
    </row>
    <row r="20" spans="1:18" ht="17.399999999999999" x14ac:dyDescent="0.3">
      <c r="A20" s="156"/>
      <c r="B20" s="157"/>
      <c r="C20" s="158"/>
      <c r="D20" s="159"/>
      <c r="E20" s="159"/>
      <c r="F20" s="158"/>
      <c r="G20" s="160"/>
      <c r="H20" s="159"/>
      <c r="I20" s="161"/>
      <c r="J20" s="162"/>
      <c r="K20" s="161"/>
      <c r="L20" s="157"/>
      <c r="M20" s="158"/>
      <c r="N20" s="159"/>
      <c r="O20" s="159"/>
      <c r="P20" s="158"/>
      <c r="Q20" s="160"/>
      <c r="R20" s="163"/>
    </row>
    <row r="21" spans="1:18" ht="17.399999999999999" x14ac:dyDescent="0.3">
      <c r="A21" s="148"/>
      <c r="B21" s="149" t="str">
        <f>[1]Spelers!D13</f>
        <v>Jan Zijlmans</v>
      </c>
      <c r="C21" s="150">
        <f>[1]Spelers!F13</f>
        <v>0.33300000000000002</v>
      </c>
      <c r="D21" s="151">
        <v>1</v>
      </c>
      <c r="E21" s="151">
        <v>7</v>
      </c>
      <c r="F21" s="150">
        <f>E21/H21</f>
        <v>0.23333333333333334</v>
      </c>
      <c r="G21" s="152">
        <f t="shared" si="1"/>
        <v>0.70070070070070067</v>
      </c>
      <c r="H21" s="151">
        <v>30</v>
      </c>
      <c r="I21" s="153">
        <f>IF(E21&gt;0,V21+W21,"0")</f>
        <v>0</v>
      </c>
      <c r="J21" s="154" t="s">
        <v>47</v>
      </c>
      <c r="K21" s="153">
        <f>IF(O21&gt;0,X21+Y21,"0")</f>
        <v>0</v>
      </c>
      <c r="L21" s="149" t="str">
        <f>[1]Spelers!D10</f>
        <v>Simon Lavrijsen</v>
      </c>
      <c r="M21" s="150">
        <f>[1]Spelers!F10</f>
        <v>0.4</v>
      </c>
      <c r="N21" s="151">
        <v>2</v>
      </c>
      <c r="O21" s="151">
        <v>18</v>
      </c>
      <c r="P21" s="150">
        <f>O21/H21</f>
        <v>0.6</v>
      </c>
      <c r="Q21" s="152">
        <f t="shared" si="2"/>
        <v>1.4999999999999998</v>
      </c>
      <c r="R21" s="163"/>
    </row>
    <row r="22" spans="1:18" ht="17.399999999999999" x14ac:dyDescent="0.3">
      <c r="A22" s="148"/>
      <c r="B22" s="149" t="str">
        <f>[1]Spelers!D11</f>
        <v>Frie van Herk</v>
      </c>
      <c r="C22" s="150">
        <f>[1]Spelers!F11</f>
        <v>0.4</v>
      </c>
      <c r="D22" s="151">
        <v>2</v>
      </c>
      <c r="E22" s="151">
        <v>4</v>
      </c>
      <c r="F22" s="150">
        <f>E22/H22</f>
        <v>0.13333333333333333</v>
      </c>
      <c r="G22" s="152">
        <f t="shared" si="1"/>
        <v>0.33333333333333331</v>
      </c>
      <c r="H22" s="151">
        <v>30</v>
      </c>
      <c r="I22" s="153">
        <f>IF(E22&gt;0,V22+W22,"0")</f>
        <v>0</v>
      </c>
      <c r="J22" s="154" t="s">
        <v>47</v>
      </c>
      <c r="K22" s="153">
        <f>IF(O22&gt;0,X22+Y22,"0")</f>
        <v>0</v>
      </c>
      <c r="L22" s="149" t="str">
        <f>[1]Spelers!D9</f>
        <v>Rens van Herpt</v>
      </c>
      <c r="M22" s="150">
        <f>[1]Spelers!F9</f>
        <v>0.4</v>
      </c>
      <c r="N22" s="151">
        <v>5</v>
      </c>
      <c r="O22" s="151">
        <v>22</v>
      </c>
      <c r="P22" s="150">
        <f>O22/H22</f>
        <v>0.73333333333333328</v>
      </c>
      <c r="Q22" s="152">
        <f t="shared" si="2"/>
        <v>1.833333333333333</v>
      </c>
      <c r="R22" s="163"/>
    </row>
    <row r="23" spans="1:18" ht="17.399999999999999" x14ac:dyDescent="0.3">
      <c r="A23" s="148" t="s">
        <v>81</v>
      </c>
      <c r="B23" s="149" t="str">
        <f>[1]Spelers!D12</f>
        <v>Jan Minnen</v>
      </c>
      <c r="C23" s="150">
        <f>[1]Spelers!F12</f>
        <v>0.33300000000000002</v>
      </c>
      <c r="D23" s="151">
        <v>3</v>
      </c>
      <c r="E23" s="151">
        <v>13</v>
      </c>
      <c r="F23" s="150">
        <f>E23/H23</f>
        <v>0.43333333333333335</v>
      </c>
      <c r="G23" s="152">
        <f t="shared" si="1"/>
        <v>1.3013013013013013</v>
      </c>
      <c r="H23" s="151">
        <v>30</v>
      </c>
      <c r="I23" s="153">
        <f>IF(E23&gt;0,V23+W23,"0")</f>
        <v>0</v>
      </c>
      <c r="J23" s="154" t="s">
        <v>47</v>
      </c>
      <c r="K23" s="153">
        <f>IF(O23&gt;0,X23+Y23,"0")</f>
        <v>0</v>
      </c>
      <c r="L23" s="149" t="str">
        <f>[1]Spelers!D8</f>
        <v>Maarten v Gompel</v>
      </c>
      <c r="M23" s="150">
        <f>[1]Spelers!F8</f>
        <v>0.4</v>
      </c>
      <c r="N23" s="151">
        <v>3</v>
      </c>
      <c r="O23" s="151">
        <v>12</v>
      </c>
      <c r="P23" s="150">
        <f>O23/H23</f>
        <v>0.4</v>
      </c>
      <c r="Q23" s="152">
        <f t="shared" si="2"/>
        <v>1</v>
      </c>
      <c r="R23" s="163"/>
    </row>
    <row r="24" spans="1:18" ht="17.399999999999999" x14ac:dyDescent="0.3">
      <c r="A24" s="148"/>
      <c r="B24" s="149" t="str">
        <f>[1]Spelers!D4</f>
        <v>Ad Vermeer</v>
      </c>
      <c r="C24" s="150">
        <f>[1]Spelers!F4</f>
        <v>0.83299999999999996</v>
      </c>
      <c r="D24" s="151">
        <v>4</v>
      </c>
      <c r="E24" s="151">
        <v>26</v>
      </c>
      <c r="F24" s="150">
        <f>E24/H24</f>
        <v>0.8666666666666667</v>
      </c>
      <c r="G24" s="152">
        <f t="shared" si="1"/>
        <v>1.0404161664665867</v>
      </c>
      <c r="H24" s="151">
        <v>30</v>
      </c>
      <c r="I24" s="153">
        <f>IF(E24&gt;0,V24+W24,"0")</f>
        <v>0</v>
      </c>
      <c r="J24" s="154" t="s">
        <v>47</v>
      </c>
      <c r="K24" s="153">
        <f>IF(O24&gt;0,X24+Y24,"0")</f>
        <v>0</v>
      </c>
      <c r="L24" s="149" t="str">
        <f>[1]Spelers!D7</f>
        <v>Ad Kokx</v>
      </c>
      <c r="M24" s="150">
        <f>[1]Spelers!F7</f>
        <v>0.433</v>
      </c>
      <c r="N24" s="151">
        <v>3</v>
      </c>
      <c r="O24" s="151">
        <v>12</v>
      </c>
      <c r="P24" s="150">
        <f>O24/H24</f>
        <v>0.4</v>
      </c>
      <c r="Q24" s="152">
        <f t="shared" si="2"/>
        <v>0.92378752886836035</v>
      </c>
      <c r="R24" s="163"/>
    </row>
    <row r="25" spans="1:18" ht="17.399999999999999" x14ac:dyDescent="0.3">
      <c r="A25" s="148"/>
      <c r="B25" s="149" t="str">
        <f>[1]Spelers!D5</f>
        <v>Wietje Kaethoven</v>
      </c>
      <c r="C25" s="150">
        <f>[1]Spelers!F5</f>
        <v>0.63300000000000001</v>
      </c>
      <c r="D25" s="151">
        <v>2</v>
      </c>
      <c r="E25" s="151">
        <v>16</v>
      </c>
      <c r="F25" s="150">
        <f>E25/H25</f>
        <v>0.53333333333333333</v>
      </c>
      <c r="G25" s="152">
        <f t="shared" si="1"/>
        <v>0.84254870984728802</v>
      </c>
      <c r="H25" s="151">
        <v>30</v>
      </c>
      <c r="I25" s="153">
        <f>IF(E25&gt;0,V25+W25,"0")</f>
        <v>0</v>
      </c>
      <c r="J25" s="154" t="s">
        <v>47</v>
      </c>
      <c r="K25" s="153">
        <f>IF(O25&gt;0,X25+Y25,"0")</f>
        <v>0</v>
      </c>
      <c r="L25" s="149" t="str">
        <f>[1]Spelers!D6</f>
        <v>Rinus v Bommel</v>
      </c>
      <c r="M25" s="150">
        <f>[1]Spelers!F6</f>
        <v>0.46600000000000003</v>
      </c>
      <c r="N25" s="151">
        <v>2</v>
      </c>
      <c r="O25" s="151">
        <v>16</v>
      </c>
      <c r="P25" s="150">
        <f>O25/H25</f>
        <v>0.53333333333333333</v>
      </c>
      <c r="Q25" s="152">
        <f t="shared" si="2"/>
        <v>1.144492131616595</v>
      </c>
      <c r="R25" s="163"/>
    </row>
    <row r="26" spans="1:18" ht="17.399999999999999" x14ac:dyDescent="0.3">
      <c r="A26" s="156"/>
      <c r="B26" s="157"/>
      <c r="C26" s="158"/>
      <c r="D26" s="159"/>
      <c r="E26" s="159"/>
      <c r="F26" s="158"/>
      <c r="G26" s="160"/>
      <c r="H26" s="159"/>
      <c r="I26" s="161"/>
      <c r="J26" s="162"/>
      <c r="K26" s="161"/>
      <c r="L26" s="157"/>
      <c r="M26" s="158"/>
      <c r="N26" s="159"/>
      <c r="O26" s="159"/>
      <c r="P26" s="158"/>
      <c r="Q26" s="160"/>
      <c r="R26" s="163"/>
    </row>
    <row r="27" spans="1:18" ht="17.399999999999999" x14ac:dyDescent="0.3">
      <c r="A27" s="148"/>
      <c r="B27" s="149" t="str">
        <f>[1]Spelers!D6</f>
        <v>Rinus v Bommel</v>
      </c>
      <c r="C27" s="150">
        <f>[1]Spelers!F6</f>
        <v>0.46600000000000003</v>
      </c>
      <c r="D27" s="151">
        <v>2</v>
      </c>
      <c r="E27" s="151">
        <v>11</v>
      </c>
      <c r="F27" s="150">
        <f>E27/H27</f>
        <v>0.36666666666666664</v>
      </c>
      <c r="G27" s="152">
        <f t="shared" si="1"/>
        <v>0.7868383404864091</v>
      </c>
      <c r="H27" s="151">
        <v>30</v>
      </c>
      <c r="I27" s="153">
        <f>IF(E27&gt;0,V27+W27,"0")</f>
        <v>0</v>
      </c>
      <c r="J27" s="154" t="s">
        <v>47</v>
      </c>
      <c r="K27" s="153">
        <f>IF(O27&gt;0,X27+Y27,"0")</f>
        <v>0</v>
      </c>
      <c r="L27" s="149" t="str">
        <f>[1]Spelers!D13</f>
        <v>Jan Zijlmans</v>
      </c>
      <c r="M27" s="150">
        <f>[1]Spelers!F13</f>
        <v>0.33300000000000002</v>
      </c>
      <c r="N27" s="151">
        <v>2</v>
      </c>
      <c r="O27" s="151">
        <v>13</v>
      </c>
      <c r="P27" s="150">
        <f>O27/H27</f>
        <v>0.43333333333333335</v>
      </c>
      <c r="Q27" s="152">
        <f t="shared" si="2"/>
        <v>1.3013013013013013</v>
      </c>
      <c r="R27" s="163"/>
    </row>
    <row r="28" spans="1:18" ht="17.399999999999999" x14ac:dyDescent="0.3">
      <c r="A28" s="148"/>
      <c r="B28" s="149" t="str">
        <f>[1]Spelers!D7</f>
        <v>Ad Kokx</v>
      </c>
      <c r="C28" s="150">
        <f>[1]Spelers!F7</f>
        <v>0.433</v>
      </c>
      <c r="D28" s="151">
        <v>3</v>
      </c>
      <c r="E28" s="151">
        <v>9</v>
      </c>
      <c r="F28" s="150">
        <f>E28/H28</f>
        <v>0.3</v>
      </c>
      <c r="G28" s="152">
        <f t="shared" si="1"/>
        <v>0.69284064665127021</v>
      </c>
      <c r="H28" s="151">
        <v>30</v>
      </c>
      <c r="I28" s="153">
        <f>IF(E28&gt;0,V28+W28,"0")</f>
        <v>0</v>
      </c>
      <c r="J28" s="154" t="s">
        <v>47</v>
      </c>
      <c r="K28" s="153">
        <f>IF(O28&gt;0,X28+Y28,"0")</f>
        <v>0</v>
      </c>
      <c r="L28" s="149" t="str">
        <f>[1]Spelers!D5</f>
        <v>Wietje Kaethoven</v>
      </c>
      <c r="M28" s="150">
        <f>[1]Spelers!F5</f>
        <v>0.63300000000000001</v>
      </c>
      <c r="N28" s="151">
        <v>3</v>
      </c>
      <c r="O28" s="151">
        <v>14</v>
      </c>
      <c r="P28" s="150">
        <f>O28/H28</f>
        <v>0.46666666666666667</v>
      </c>
      <c r="Q28" s="152">
        <f t="shared" si="2"/>
        <v>0.73723012111637709</v>
      </c>
      <c r="R28" s="163"/>
    </row>
    <row r="29" spans="1:18" ht="17.399999999999999" x14ac:dyDescent="0.3">
      <c r="A29" s="148" t="s">
        <v>82</v>
      </c>
      <c r="B29" s="149" t="str">
        <f>[1]Spelers!D8</f>
        <v>Maarten v Gompel</v>
      </c>
      <c r="C29" s="150">
        <f>[1]Spelers!F8</f>
        <v>0.4</v>
      </c>
      <c r="D29" s="151">
        <v>3</v>
      </c>
      <c r="E29" s="151">
        <v>12</v>
      </c>
      <c r="F29" s="150">
        <f>E29/H29</f>
        <v>0.4</v>
      </c>
      <c r="G29" s="152">
        <f t="shared" si="1"/>
        <v>1</v>
      </c>
      <c r="H29" s="151">
        <v>30</v>
      </c>
      <c r="I29" s="153">
        <f>IF(E29&gt;0,V29+W29,"0")</f>
        <v>0</v>
      </c>
      <c r="J29" s="154" t="s">
        <v>47</v>
      </c>
      <c r="K29" s="153">
        <f>IF(O29&gt;0,X29+Y29,"0")</f>
        <v>0</v>
      </c>
      <c r="L29" s="149" t="str">
        <f>[1]Spelers!D4</f>
        <v>Ad Vermeer</v>
      </c>
      <c r="M29" s="150">
        <f>[1]Spelers!F4</f>
        <v>0.83299999999999996</v>
      </c>
      <c r="N29" s="151">
        <v>4</v>
      </c>
      <c r="O29" s="151">
        <v>16</v>
      </c>
      <c r="P29" s="150">
        <f>O29/H29</f>
        <v>0.53333333333333333</v>
      </c>
      <c r="Q29" s="152">
        <f t="shared" si="2"/>
        <v>0.64025610244097642</v>
      </c>
      <c r="R29" s="163"/>
    </row>
    <row r="30" spans="1:18" ht="17.399999999999999" x14ac:dyDescent="0.3">
      <c r="A30" s="148"/>
      <c r="B30" s="149" t="str">
        <f>[1]Spelers!D9</f>
        <v>Rens van Herpt</v>
      </c>
      <c r="C30" s="150">
        <f>[1]Spelers!F9</f>
        <v>0.4</v>
      </c>
      <c r="D30" s="151">
        <v>3</v>
      </c>
      <c r="E30" s="151">
        <v>13</v>
      </c>
      <c r="F30" s="150">
        <f>E30/H30</f>
        <v>0.43333333333333335</v>
      </c>
      <c r="G30" s="152">
        <f t="shared" si="1"/>
        <v>1.0833333333333333</v>
      </c>
      <c r="H30" s="151">
        <v>30</v>
      </c>
      <c r="I30" s="153">
        <f>IF(E30&gt;0,V30+W30,"0")</f>
        <v>0</v>
      </c>
      <c r="J30" s="154" t="s">
        <v>47</v>
      </c>
      <c r="K30" s="153">
        <f>IF(O30&gt;0,X30+Y30,"0")</f>
        <v>0</v>
      </c>
      <c r="L30" s="149" t="str">
        <f>[1]Spelers!D12</f>
        <v>Jan Minnen</v>
      </c>
      <c r="M30" s="150">
        <f>[1]Spelers!F12</f>
        <v>0.33300000000000002</v>
      </c>
      <c r="N30" s="151">
        <v>2</v>
      </c>
      <c r="O30" s="151">
        <v>10</v>
      </c>
      <c r="P30" s="150">
        <f>O30/H30</f>
        <v>0.33333333333333331</v>
      </c>
      <c r="Q30" s="152">
        <f t="shared" si="2"/>
        <v>1.0010010010010009</v>
      </c>
      <c r="R30" s="163"/>
    </row>
    <row r="31" spans="1:18" ht="17.399999999999999" x14ac:dyDescent="0.3">
      <c r="A31" s="148"/>
      <c r="B31" s="149" t="str">
        <f>[1]Spelers!D10</f>
        <v>Simon Lavrijsen</v>
      </c>
      <c r="C31" s="150">
        <f>[1]Spelers!F10</f>
        <v>0.4</v>
      </c>
      <c r="D31" s="151">
        <v>3</v>
      </c>
      <c r="E31" s="151">
        <v>10</v>
      </c>
      <c r="F31" s="150">
        <f>E31/H31</f>
        <v>0.33333333333333331</v>
      </c>
      <c r="G31" s="152">
        <f t="shared" si="1"/>
        <v>0.83333333333333326</v>
      </c>
      <c r="H31" s="151">
        <v>30</v>
      </c>
      <c r="I31" s="153">
        <f>IF(E31&gt;0,V31+W31,"0")</f>
        <v>0</v>
      </c>
      <c r="J31" s="154" t="s">
        <v>47</v>
      </c>
      <c r="K31" s="153">
        <f>IF(O31&gt;0,X31+Y31,"0")</f>
        <v>0</v>
      </c>
      <c r="L31" s="149" t="str">
        <f>[1]Spelers!D11</f>
        <v>Frie van Herk</v>
      </c>
      <c r="M31" s="150">
        <f>[1]Spelers!F11</f>
        <v>0.4</v>
      </c>
      <c r="N31" s="151">
        <v>2</v>
      </c>
      <c r="O31" s="151">
        <v>6</v>
      </c>
      <c r="P31" s="150">
        <f>O31/H31</f>
        <v>0.2</v>
      </c>
      <c r="Q31" s="152">
        <f t="shared" si="2"/>
        <v>0.5</v>
      </c>
      <c r="R31" s="163"/>
    </row>
    <row r="32" spans="1:18" ht="17.399999999999999" x14ac:dyDescent="0.3">
      <c r="A32" s="156"/>
      <c r="B32" s="157"/>
      <c r="C32" s="158"/>
      <c r="D32" s="159"/>
      <c r="E32" s="159"/>
      <c r="F32" s="158"/>
      <c r="G32" s="160"/>
      <c r="H32" s="159"/>
      <c r="I32" s="161"/>
      <c r="J32" s="162"/>
      <c r="K32" s="161"/>
      <c r="L32" s="157"/>
      <c r="M32" s="158"/>
      <c r="N32" s="159"/>
      <c r="O32" s="159"/>
      <c r="P32" s="158"/>
      <c r="Q32" s="160"/>
      <c r="R32" s="163"/>
    </row>
    <row r="33" spans="1:18" ht="17.399999999999999" x14ac:dyDescent="0.3">
      <c r="A33" s="148"/>
      <c r="B33" s="149" t="str">
        <f>[1]Spelers!D13</f>
        <v>Jan Zijlmans</v>
      </c>
      <c r="C33" s="150">
        <f>[1]Spelers!F13</f>
        <v>0.33300000000000002</v>
      </c>
      <c r="D33" s="151">
        <v>2</v>
      </c>
      <c r="E33" s="151">
        <v>9</v>
      </c>
      <c r="F33" s="150">
        <f t="shared" ref="F33:F43" si="3">E33/H33</f>
        <v>0.3</v>
      </c>
      <c r="G33" s="152">
        <f t="shared" si="1"/>
        <v>0.9009009009009008</v>
      </c>
      <c r="H33" s="151">
        <v>30</v>
      </c>
      <c r="I33" s="153">
        <f>IF(E33&gt;0,V33+W33,"0")</f>
        <v>0</v>
      </c>
      <c r="J33" s="154" t="s">
        <v>47</v>
      </c>
      <c r="K33" s="153">
        <f>IF(O33&gt;0,X33+Y33,"0")</f>
        <v>0</v>
      </c>
      <c r="L33" s="149" t="str">
        <f>[1]Spelers!D11</f>
        <v>Frie van Herk</v>
      </c>
      <c r="M33" s="150">
        <f>[1]Spelers!F11</f>
        <v>0.4</v>
      </c>
      <c r="N33" s="151">
        <v>1</v>
      </c>
      <c r="O33" s="151">
        <v>4</v>
      </c>
      <c r="P33" s="150">
        <f t="shared" ref="P33:P43" si="4">O33/H33</f>
        <v>0.13333333333333333</v>
      </c>
      <c r="Q33" s="152">
        <f t="shared" si="2"/>
        <v>0.33333333333333331</v>
      </c>
      <c r="R33" s="163"/>
    </row>
    <row r="34" spans="1:18" ht="17.399999999999999" x14ac:dyDescent="0.3">
      <c r="A34" s="148"/>
      <c r="B34" s="149" t="str">
        <f>[1]Spelers!D12</f>
        <v>Jan Minnen</v>
      </c>
      <c r="C34" s="150">
        <f>[1]Spelers!F12</f>
        <v>0.33300000000000002</v>
      </c>
      <c r="D34" s="151">
        <v>2</v>
      </c>
      <c r="E34" s="151">
        <v>11</v>
      </c>
      <c r="F34" s="150">
        <f t="shared" si="3"/>
        <v>0.36666666666666664</v>
      </c>
      <c r="G34" s="152">
        <f t="shared" si="1"/>
        <v>1.1011011011011009</v>
      </c>
      <c r="H34" s="151">
        <v>30</v>
      </c>
      <c r="I34" s="153">
        <f>IF(E34&gt;0,V34+W34,"0")</f>
        <v>0</v>
      </c>
      <c r="J34" s="154" t="s">
        <v>47</v>
      </c>
      <c r="K34" s="153">
        <f>IF(O34&gt;0,X34+Y34,"0")</f>
        <v>0</v>
      </c>
      <c r="L34" s="149" t="str">
        <f>[1]Spelers!D10</f>
        <v>Simon Lavrijsen</v>
      </c>
      <c r="M34" s="150">
        <f>[1]Spelers!F10</f>
        <v>0.4</v>
      </c>
      <c r="N34" s="151">
        <v>4</v>
      </c>
      <c r="O34" s="151">
        <v>21</v>
      </c>
      <c r="P34" s="150">
        <f t="shared" si="4"/>
        <v>0.7</v>
      </c>
      <c r="Q34" s="152">
        <f t="shared" si="2"/>
        <v>1.7499999999999998</v>
      </c>
      <c r="R34" s="163"/>
    </row>
    <row r="35" spans="1:18" ht="17.399999999999999" x14ac:dyDescent="0.3">
      <c r="A35" s="148" t="s">
        <v>83</v>
      </c>
      <c r="B35" s="149" t="str">
        <f>[1]Spelers!D4</f>
        <v>Ad Vermeer</v>
      </c>
      <c r="C35" s="150">
        <f>[1]Spelers!F4</f>
        <v>0.83299999999999996</v>
      </c>
      <c r="D35" s="151">
        <v>3</v>
      </c>
      <c r="E35" s="151">
        <v>25</v>
      </c>
      <c r="F35" s="150">
        <f t="shared" si="3"/>
        <v>0.83333333333333337</v>
      </c>
      <c r="G35" s="152">
        <f t="shared" si="1"/>
        <v>1.0004001600640258</v>
      </c>
      <c r="H35" s="151">
        <v>30</v>
      </c>
      <c r="I35" s="153">
        <f>IF(E35&gt;0,V35+W35,"0")</f>
        <v>0</v>
      </c>
      <c r="J35" s="154" t="s">
        <v>47</v>
      </c>
      <c r="K35" s="153">
        <f>IF(O35&gt;0,X35+Y35,"0")</f>
        <v>0</v>
      </c>
      <c r="L35" s="149" t="str">
        <f>[1]Spelers!D9</f>
        <v>Rens van Herpt</v>
      </c>
      <c r="M35" s="150">
        <f>[1]Spelers!F9</f>
        <v>0.4</v>
      </c>
      <c r="N35" s="151">
        <v>3</v>
      </c>
      <c r="O35" s="151">
        <v>18</v>
      </c>
      <c r="P35" s="150">
        <f t="shared" si="4"/>
        <v>0.6</v>
      </c>
      <c r="Q35" s="152">
        <f t="shared" si="2"/>
        <v>1.4999999999999998</v>
      </c>
      <c r="R35" s="163"/>
    </row>
    <row r="36" spans="1:18" ht="17.399999999999999" x14ac:dyDescent="0.3">
      <c r="A36" s="148"/>
      <c r="B36" s="149" t="str">
        <f>[1]Spelers!D5</f>
        <v>Wietje Kaethoven</v>
      </c>
      <c r="C36" s="150">
        <f>[1]Spelers!F5</f>
        <v>0.63300000000000001</v>
      </c>
      <c r="D36" s="151">
        <v>4</v>
      </c>
      <c r="E36" s="151">
        <v>21</v>
      </c>
      <c r="F36" s="150">
        <f t="shared" si="3"/>
        <v>0.7</v>
      </c>
      <c r="G36" s="152">
        <f t="shared" si="1"/>
        <v>1.1058451816745656</v>
      </c>
      <c r="H36" s="151">
        <v>30</v>
      </c>
      <c r="I36" s="153">
        <f>IF(E36&gt;0,V36+W36,"0")</f>
        <v>0</v>
      </c>
      <c r="J36" s="154" t="s">
        <v>47</v>
      </c>
      <c r="K36" s="153">
        <f>IF(O36&gt;0,X36+Y36,"0")</f>
        <v>0</v>
      </c>
      <c r="L36" s="149" t="str">
        <f>[1]Spelers!D8</f>
        <v>Maarten v Gompel</v>
      </c>
      <c r="M36" s="150">
        <f>[1]Spelers!F8</f>
        <v>0.4</v>
      </c>
      <c r="N36" s="151">
        <v>2</v>
      </c>
      <c r="O36" s="151">
        <v>8</v>
      </c>
      <c r="P36" s="150">
        <f t="shared" si="4"/>
        <v>0.26666666666666666</v>
      </c>
      <c r="Q36" s="152">
        <f t="shared" si="2"/>
        <v>0.66666666666666663</v>
      </c>
      <c r="R36" s="163"/>
    </row>
    <row r="37" spans="1:18" ht="17.399999999999999" x14ac:dyDescent="0.3">
      <c r="A37" s="148"/>
      <c r="B37" s="149" t="str">
        <f>[1]Spelers!D6</f>
        <v>Rinus v Bommel</v>
      </c>
      <c r="C37" s="150">
        <f>[1]Spelers!F6</f>
        <v>0.46600000000000003</v>
      </c>
      <c r="D37" s="151">
        <v>3</v>
      </c>
      <c r="E37" s="151">
        <v>11</v>
      </c>
      <c r="F37" s="150">
        <f t="shared" si="3"/>
        <v>0.36666666666666664</v>
      </c>
      <c r="G37" s="152">
        <f t="shared" si="1"/>
        <v>0.7868383404864091</v>
      </c>
      <c r="H37" s="151">
        <v>30</v>
      </c>
      <c r="I37" s="153">
        <f>IF(E37&gt;0,V37+W37,"0")</f>
        <v>0</v>
      </c>
      <c r="J37" s="154" t="s">
        <v>47</v>
      </c>
      <c r="K37" s="153">
        <f>IF(O37&gt;0,X37+Y37,"0")</f>
        <v>0</v>
      </c>
      <c r="L37" s="149" t="str">
        <f>[1]Spelers!D7</f>
        <v>Ad Kokx</v>
      </c>
      <c r="M37" s="150">
        <f>[1]Spelers!F7</f>
        <v>0.433</v>
      </c>
      <c r="N37" s="151">
        <v>2</v>
      </c>
      <c r="O37" s="151">
        <v>12</v>
      </c>
      <c r="P37" s="150">
        <f t="shared" si="4"/>
        <v>0.4</v>
      </c>
      <c r="Q37" s="152">
        <f t="shared" si="2"/>
        <v>0.92378752886836035</v>
      </c>
      <c r="R37" s="163"/>
    </row>
    <row r="38" spans="1:18" ht="17.399999999999999" x14ac:dyDescent="0.3">
      <c r="A38" s="156"/>
      <c r="B38" s="157"/>
      <c r="C38" s="158"/>
      <c r="D38" s="159"/>
      <c r="E38" s="159"/>
      <c r="F38" s="158"/>
      <c r="G38" s="160"/>
      <c r="H38" s="159"/>
      <c r="I38" s="161"/>
      <c r="J38" s="162"/>
      <c r="K38" s="161"/>
      <c r="L38" s="157"/>
      <c r="M38" s="158"/>
      <c r="N38" s="159"/>
      <c r="O38" s="159"/>
      <c r="P38" s="158"/>
      <c r="Q38" s="160"/>
      <c r="R38" s="163"/>
    </row>
    <row r="39" spans="1:18" ht="17.399999999999999" x14ac:dyDescent="0.3">
      <c r="A39" s="148"/>
      <c r="B39" s="149" t="str">
        <f>[1]Spelers!D7</f>
        <v>Ad Kokx</v>
      </c>
      <c r="C39" s="150">
        <f>[1]Spelers!F7</f>
        <v>0.433</v>
      </c>
      <c r="D39" s="151">
        <v>3</v>
      </c>
      <c r="E39" s="151">
        <v>13</v>
      </c>
      <c r="F39" s="150">
        <f t="shared" si="3"/>
        <v>0.43333333333333335</v>
      </c>
      <c r="G39" s="152">
        <f t="shared" si="1"/>
        <v>1.0007698229407236</v>
      </c>
      <c r="H39" s="151">
        <v>30</v>
      </c>
      <c r="I39" s="153">
        <f>IF(E39&gt;0,V39+W39,"0")</f>
        <v>0</v>
      </c>
      <c r="J39" s="154" t="s">
        <v>47</v>
      </c>
      <c r="K39" s="153">
        <f>IF(O39&gt;0,X39+Y39,"0")</f>
        <v>0</v>
      </c>
      <c r="L39" s="149" t="str">
        <f>[1]Spelers!D13</f>
        <v>Jan Zijlmans</v>
      </c>
      <c r="M39" s="150">
        <f>[1]Spelers!F13</f>
        <v>0.33300000000000002</v>
      </c>
      <c r="N39" s="151">
        <v>1</v>
      </c>
      <c r="O39" s="151">
        <v>9</v>
      </c>
      <c r="P39" s="150">
        <f t="shared" si="4"/>
        <v>0.3</v>
      </c>
      <c r="Q39" s="152">
        <f t="shared" si="2"/>
        <v>0.9009009009009008</v>
      </c>
      <c r="R39" s="163"/>
    </row>
    <row r="40" spans="1:18" ht="17.399999999999999" x14ac:dyDescent="0.3">
      <c r="A40" s="148"/>
      <c r="B40" s="149" t="str">
        <f>[1]Spelers!D8</f>
        <v>Maarten v Gompel</v>
      </c>
      <c r="C40" s="150">
        <f>[1]Spelers!F8</f>
        <v>0.4</v>
      </c>
      <c r="D40" s="151">
        <v>2</v>
      </c>
      <c r="E40" s="151">
        <v>6</v>
      </c>
      <c r="F40" s="150">
        <f t="shared" si="3"/>
        <v>0.2</v>
      </c>
      <c r="G40" s="152">
        <f t="shared" si="1"/>
        <v>0.5</v>
      </c>
      <c r="H40" s="151">
        <v>30</v>
      </c>
      <c r="I40" s="153">
        <f>IF(E40&gt;0,V40+W40,"0")</f>
        <v>0</v>
      </c>
      <c r="J40" s="154" t="s">
        <v>47</v>
      </c>
      <c r="K40" s="153">
        <f>IF(O40&gt;0,X40+Y40,"0")</f>
        <v>0</v>
      </c>
      <c r="L40" s="149" t="str">
        <f>[1]Spelers!D6</f>
        <v>Rinus v Bommel</v>
      </c>
      <c r="M40" s="150">
        <f>[1]Spelers!F6</f>
        <v>0.46600000000000003</v>
      </c>
      <c r="N40" s="151">
        <v>7</v>
      </c>
      <c r="O40" s="151">
        <v>18</v>
      </c>
      <c r="P40" s="150">
        <f t="shared" si="4"/>
        <v>0.6</v>
      </c>
      <c r="Q40" s="152">
        <f t="shared" si="2"/>
        <v>1.2875536480686693</v>
      </c>
      <c r="R40" s="163"/>
    </row>
    <row r="41" spans="1:18" ht="17.399999999999999" x14ac:dyDescent="0.3">
      <c r="A41" s="148" t="s">
        <v>84</v>
      </c>
      <c r="B41" s="149" t="str">
        <f>[1]Spelers!D9</f>
        <v>Rens van Herpt</v>
      </c>
      <c r="C41" s="150">
        <f>[1]Spelers!F9</f>
        <v>0.4</v>
      </c>
      <c r="D41" s="151">
        <v>2</v>
      </c>
      <c r="E41" s="151">
        <v>8</v>
      </c>
      <c r="F41" s="150">
        <f t="shared" si="3"/>
        <v>0.26666666666666666</v>
      </c>
      <c r="G41" s="152">
        <f t="shared" si="1"/>
        <v>0.66666666666666663</v>
      </c>
      <c r="H41" s="151">
        <v>30</v>
      </c>
      <c r="I41" s="153">
        <f>IF(E41&gt;0,V41+W41,"0")</f>
        <v>0</v>
      </c>
      <c r="J41" s="154" t="s">
        <v>47</v>
      </c>
      <c r="K41" s="153">
        <f>IF(O41&gt;0,X41+Y41,"0")</f>
        <v>0</v>
      </c>
      <c r="L41" s="149" t="str">
        <f>[1]Spelers!D5</f>
        <v>Wietje Kaethoven</v>
      </c>
      <c r="M41" s="150">
        <f>[1]Spelers!F5</f>
        <v>0.63300000000000001</v>
      </c>
      <c r="N41" s="151">
        <v>3</v>
      </c>
      <c r="O41" s="151">
        <v>18</v>
      </c>
      <c r="P41" s="150">
        <f t="shared" si="4"/>
        <v>0.6</v>
      </c>
      <c r="Q41" s="152">
        <f t="shared" si="2"/>
        <v>0.94786729857819896</v>
      </c>
      <c r="R41" s="163"/>
    </row>
    <row r="42" spans="1:18" ht="17.399999999999999" x14ac:dyDescent="0.3">
      <c r="A42" s="148"/>
      <c r="B42" s="149" t="str">
        <f>[1]Spelers!D10</f>
        <v>Simon Lavrijsen</v>
      </c>
      <c r="C42" s="150">
        <f>[1]Spelers!F10</f>
        <v>0.4</v>
      </c>
      <c r="D42" s="151">
        <v>3</v>
      </c>
      <c r="E42" s="151">
        <v>10</v>
      </c>
      <c r="F42" s="150">
        <f t="shared" si="3"/>
        <v>0.33333333333333331</v>
      </c>
      <c r="G42" s="152">
        <f t="shared" si="1"/>
        <v>0.83333333333333326</v>
      </c>
      <c r="H42" s="151">
        <v>30</v>
      </c>
      <c r="I42" s="153">
        <f>IF(E42&gt;0,V42+W42,"0")</f>
        <v>0</v>
      </c>
      <c r="J42" s="154" t="s">
        <v>47</v>
      </c>
      <c r="K42" s="153">
        <f>IF(O42&gt;0,X42+Y42,"0")</f>
        <v>0</v>
      </c>
      <c r="L42" s="149" t="str">
        <f>[1]Spelers!D4</f>
        <v>Ad Vermeer</v>
      </c>
      <c r="M42" s="150">
        <f>[1]Spelers!F4</f>
        <v>0.83299999999999996</v>
      </c>
      <c r="N42" s="151">
        <v>7</v>
      </c>
      <c r="O42" s="151">
        <v>24</v>
      </c>
      <c r="P42" s="150">
        <f t="shared" si="4"/>
        <v>0.8</v>
      </c>
      <c r="Q42" s="152">
        <f t="shared" si="2"/>
        <v>0.96038415366146468</v>
      </c>
      <c r="R42" s="163"/>
    </row>
    <row r="43" spans="1:18" ht="17.399999999999999" x14ac:dyDescent="0.3">
      <c r="A43" s="148"/>
      <c r="B43" s="149" t="str">
        <f>[1]Spelers!D11</f>
        <v>Frie van Herk</v>
      </c>
      <c r="C43" s="150">
        <f>[1]Spelers!F11</f>
        <v>0.4</v>
      </c>
      <c r="D43" s="151">
        <v>2</v>
      </c>
      <c r="E43" s="151">
        <v>8</v>
      </c>
      <c r="F43" s="150">
        <f t="shared" si="3"/>
        <v>0.26666666666666666</v>
      </c>
      <c r="G43" s="152">
        <f t="shared" si="1"/>
        <v>0.66666666666666663</v>
      </c>
      <c r="H43" s="151">
        <v>30</v>
      </c>
      <c r="I43" s="153">
        <f>IF(E43&gt;0,V43+W43,"0")</f>
        <v>0</v>
      </c>
      <c r="J43" s="154" t="s">
        <v>47</v>
      </c>
      <c r="K43" s="153">
        <f>IF(O43&gt;0,X43+Y43,"0")</f>
        <v>0</v>
      </c>
      <c r="L43" s="149" t="str">
        <f>[1]Spelers!D12</f>
        <v>Jan Minnen</v>
      </c>
      <c r="M43" s="150">
        <f>[1]Spelers!F12</f>
        <v>0.33300000000000002</v>
      </c>
      <c r="N43" s="151">
        <v>4</v>
      </c>
      <c r="O43" s="151">
        <v>11</v>
      </c>
      <c r="P43" s="150">
        <f t="shared" si="4"/>
        <v>0.36666666666666664</v>
      </c>
      <c r="Q43" s="152">
        <f t="shared" si="2"/>
        <v>1.1011011011011009</v>
      </c>
      <c r="R43" s="163"/>
    </row>
    <row r="44" spans="1:18" ht="17.399999999999999" x14ac:dyDescent="0.3">
      <c r="A44" s="156"/>
      <c r="B44" s="157"/>
      <c r="C44" s="158"/>
      <c r="D44" s="159"/>
      <c r="E44" s="159"/>
      <c r="F44" s="158"/>
      <c r="G44" s="160"/>
      <c r="H44" s="159"/>
      <c r="I44" s="161"/>
      <c r="J44" s="162"/>
      <c r="K44" s="161"/>
      <c r="L44" s="157"/>
      <c r="M44" s="158"/>
      <c r="N44" s="159"/>
      <c r="O44" s="159"/>
      <c r="P44" s="158"/>
      <c r="Q44" s="160"/>
      <c r="R44" s="163"/>
    </row>
    <row r="45" spans="1:18" ht="17.399999999999999" x14ac:dyDescent="0.3">
      <c r="A45" s="148"/>
      <c r="B45" s="149" t="str">
        <f>[1]Spelers!D13</f>
        <v>Jan Zijlmans</v>
      </c>
      <c r="C45" s="150">
        <f>[1]Spelers!F13</f>
        <v>0.33300000000000002</v>
      </c>
      <c r="D45" s="151">
        <v>2</v>
      </c>
      <c r="E45" s="151">
        <v>13</v>
      </c>
      <c r="F45" s="150">
        <f>E45/H45</f>
        <v>0.43333333333333335</v>
      </c>
      <c r="G45" s="152">
        <f t="shared" si="1"/>
        <v>1.3013013013013013</v>
      </c>
      <c r="H45" s="151">
        <v>30</v>
      </c>
      <c r="I45" s="153">
        <f>IF(E45&gt;0,V45+W45,"0")</f>
        <v>0</v>
      </c>
      <c r="J45" s="154" t="s">
        <v>47</v>
      </c>
      <c r="K45" s="153">
        <f>IF(O45&gt;0,X45+Y45,"0")</f>
        <v>0</v>
      </c>
      <c r="L45" s="149" t="str">
        <f>[1]Spelers!D12</f>
        <v>Jan Minnen</v>
      </c>
      <c r="M45" s="150">
        <f>[1]Spelers!F12</f>
        <v>0.33300000000000002</v>
      </c>
      <c r="N45" s="151">
        <v>5</v>
      </c>
      <c r="O45" s="151">
        <v>14</v>
      </c>
      <c r="P45" s="150">
        <f>O45/H45</f>
        <v>0.46666666666666667</v>
      </c>
      <c r="Q45" s="152">
        <f t="shared" si="2"/>
        <v>1.4014014014014013</v>
      </c>
      <c r="R45" s="163"/>
    </row>
    <row r="46" spans="1:18" ht="17.399999999999999" x14ac:dyDescent="0.3">
      <c r="A46" s="148"/>
      <c r="B46" s="149" t="str">
        <f>[1]Spelers!D4</f>
        <v>Ad Vermeer</v>
      </c>
      <c r="C46" s="150">
        <f>[1]Spelers!F4</f>
        <v>0.83299999999999996</v>
      </c>
      <c r="D46" s="151">
        <v>5</v>
      </c>
      <c r="E46" s="151">
        <v>20</v>
      </c>
      <c r="F46" s="150">
        <f>E46/H46</f>
        <v>0.66666666666666663</v>
      </c>
      <c r="G46" s="152">
        <f t="shared" si="1"/>
        <v>0.80032012805122044</v>
      </c>
      <c r="H46" s="151">
        <v>30</v>
      </c>
      <c r="I46" s="153">
        <f>IF(E46&gt;0,V46+W46,"0")</f>
        <v>0</v>
      </c>
      <c r="J46" s="154" t="s">
        <v>47</v>
      </c>
      <c r="K46" s="153">
        <f>IF(O46&gt;0,X46+Y46,"0")</f>
        <v>0</v>
      </c>
      <c r="L46" s="149" t="str">
        <f>[1]Spelers!D11</f>
        <v>Frie van Herk</v>
      </c>
      <c r="M46" s="150">
        <f>[1]Spelers!F11</f>
        <v>0.4</v>
      </c>
      <c r="N46" s="151">
        <v>3</v>
      </c>
      <c r="O46" s="151">
        <v>14</v>
      </c>
      <c r="P46" s="150">
        <f>O46/H46</f>
        <v>0.46666666666666667</v>
      </c>
      <c r="Q46" s="152">
        <f t="shared" si="2"/>
        <v>1.1666666666666665</v>
      </c>
      <c r="R46" s="163"/>
    </row>
    <row r="47" spans="1:18" ht="17.399999999999999" x14ac:dyDescent="0.3">
      <c r="A47" s="148" t="s">
        <v>85</v>
      </c>
      <c r="B47" s="149" t="str">
        <f>[1]Spelers!D5</f>
        <v>Wietje Kaethoven</v>
      </c>
      <c r="C47" s="150">
        <f>[1]Spelers!F5</f>
        <v>0.63300000000000001</v>
      </c>
      <c r="D47" s="151">
        <v>3</v>
      </c>
      <c r="E47" s="151">
        <v>19</v>
      </c>
      <c r="F47" s="150">
        <f>E47/H47</f>
        <v>0.6333333333333333</v>
      </c>
      <c r="G47" s="152">
        <f t="shared" si="1"/>
        <v>1.0005265929436544</v>
      </c>
      <c r="H47" s="151">
        <v>30</v>
      </c>
      <c r="I47" s="153">
        <f>IF(E47&gt;0,V47+W47,"0")</f>
        <v>0</v>
      </c>
      <c r="J47" s="154" t="s">
        <v>47</v>
      </c>
      <c r="K47" s="153">
        <f>IF(O47&gt;0,X47+Y47,"0")</f>
        <v>0</v>
      </c>
      <c r="L47" s="149" t="str">
        <f>[1]Spelers!D10</f>
        <v>Simon Lavrijsen</v>
      </c>
      <c r="M47" s="150">
        <f>[1]Spelers!F10</f>
        <v>0.4</v>
      </c>
      <c r="N47" s="151">
        <v>2</v>
      </c>
      <c r="O47" s="151">
        <v>7</v>
      </c>
      <c r="P47" s="150">
        <f>O47/H47</f>
        <v>0.23333333333333334</v>
      </c>
      <c r="Q47" s="152">
        <f t="shared" si="2"/>
        <v>0.58333333333333326</v>
      </c>
      <c r="R47" s="163"/>
    </row>
    <row r="48" spans="1:18" ht="17.399999999999999" x14ac:dyDescent="0.3">
      <c r="A48" s="148"/>
      <c r="B48" s="149" t="str">
        <f>[1]Spelers!D6</f>
        <v>Rinus v Bommel</v>
      </c>
      <c r="C48" s="150">
        <f>[1]Spelers!F6</f>
        <v>0.46600000000000003</v>
      </c>
      <c r="D48" s="151">
        <v>3</v>
      </c>
      <c r="E48" s="151">
        <v>6</v>
      </c>
      <c r="F48" s="150">
        <f>E48/H48</f>
        <v>0.2</v>
      </c>
      <c r="G48" s="152">
        <f t="shared" si="1"/>
        <v>0.42918454935622319</v>
      </c>
      <c r="H48" s="151">
        <v>30</v>
      </c>
      <c r="I48" s="153">
        <f>IF(E48&gt;0,V48+W48,"0")</f>
        <v>0</v>
      </c>
      <c r="J48" s="154" t="s">
        <v>47</v>
      </c>
      <c r="K48" s="153">
        <f>IF(O48&gt;0,X48+Y48,"0")</f>
        <v>0</v>
      </c>
      <c r="L48" s="149" t="str">
        <f>[1]Spelers!D9</f>
        <v>Rens van Herpt</v>
      </c>
      <c r="M48" s="150">
        <f>[1]Spelers!F9</f>
        <v>0.4</v>
      </c>
      <c r="N48" s="151">
        <v>4</v>
      </c>
      <c r="O48" s="151">
        <v>11</v>
      </c>
      <c r="P48" s="150">
        <f>O48/H48</f>
        <v>0.36666666666666664</v>
      </c>
      <c r="Q48" s="152">
        <f t="shared" si="2"/>
        <v>0.91666666666666652</v>
      </c>
      <c r="R48" s="163"/>
    </row>
    <row r="49" spans="1:18" ht="17.399999999999999" x14ac:dyDescent="0.3">
      <c r="A49" s="148"/>
      <c r="B49" s="149" t="str">
        <f>[1]Spelers!D7</f>
        <v>Ad Kokx</v>
      </c>
      <c r="C49" s="150">
        <f>[1]Spelers!F7</f>
        <v>0.433</v>
      </c>
      <c r="D49" s="151">
        <v>3</v>
      </c>
      <c r="E49" s="151">
        <v>12</v>
      </c>
      <c r="F49" s="150">
        <f>E49/H49</f>
        <v>0.4</v>
      </c>
      <c r="G49" s="152">
        <f t="shared" si="1"/>
        <v>0.92378752886836035</v>
      </c>
      <c r="H49" s="151">
        <v>30</v>
      </c>
      <c r="I49" s="153">
        <f>IF(E49&gt;0,V49+W49,"0")</f>
        <v>0</v>
      </c>
      <c r="J49" s="154" t="s">
        <v>47</v>
      </c>
      <c r="K49" s="153">
        <f>IF(O49&gt;0,X49+Y49,"0")</f>
        <v>0</v>
      </c>
      <c r="L49" s="149" t="str">
        <f>[1]Spelers!D8</f>
        <v>Maarten v Gompel</v>
      </c>
      <c r="M49" s="150">
        <f>[1]Spelers!F8</f>
        <v>0.4</v>
      </c>
      <c r="N49" s="151">
        <v>2</v>
      </c>
      <c r="O49" s="151">
        <v>9</v>
      </c>
      <c r="P49" s="150">
        <f>O49/H49</f>
        <v>0.3</v>
      </c>
      <c r="Q49" s="152">
        <f t="shared" si="2"/>
        <v>0.74999999999999989</v>
      </c>
      <c r="R49" s="163"/>
    </row>
    <row r="50" spans="1:18" ht="17.399999999999999" x14ac:dyDescent="0.3">
      <c r="A50" s="156"/>
      <c r="B50" s="157"/>
      <c r="C50" s="158"/>
      <c r="D50" s="159"/>
      <c r="E50" s="159"/>
      <c r="F50" s="158"/>
      <c r="G50" s="160"/>
      <c r="H50" s="159"/>
      <c r="I50" s="161"/>
      <c r="J50" s="162"/>
      <c r="K50" s="161"/>
      <c r="L50" s="157"/>
      <c r="M50" s="158"/>
      <c r="N50" s="159"/>
      <c r="O50" s="159"/>
      <c r="P50" s="158"/>
      <c r="Q50" s="160"/>
      <c r="R50" s="163"/>
    </row>
    <row r="51" spans="1:18" ht="17.399999999999999" x14ac:dyDescent="0.3">
      <c r="A51" s="148"/>
      <c r="B51" s="149" t="str">
        <f>[1]Spelers!D8</f>
        <v>Maarten v Gompel</v>
      </c>
      <c r="C51" s="150">
        <f>[1]Spelers!F8</f>
        <v>0.4</v>
      </c>
      <c r="D51" s="151">
        <v>3</v>
      </c>
      <c r="E51" s="151">
        <v>14</v>
      </c>
      <c r="F51" s="150">
        <f>E51/H51</f>
        <v>0.46666666666666667</v>
      </c>
      <c r="G51" s="152">
        <f t="shared" si="1"/>
        <v>1.1666666666666665</v>
      </c>
      <c r="H51" s="151">
        <v>30</v>
      </c>
      <c r="I51" s="153">
        <f>IF(E51&gt;0,V51+W51,"0")</f>
        <v>0</v>
      </c>
      <c r="J51" s="154" t="s">
        <v>47</v>
      </c>
      <c r="K51" s="153">
        <f>IF(O51&gt;0,X51+Y51,"0")</f>
        <v>0</v>
      </c>
      <c r="L51" s="149" t="str">
        <f>[1]Spelers!D13</f>
        <v>Jan Zijlmans</v>
      </c>
      <c r="M51" s="150">
        <f>[1]Spelers!F13</f>
        <v>0.33300000000000002</v>
      </c>
      <c r="N51" s="151">
        <v>3</v>
      </c>
      <c r="O51" s="151">
        <v>14</v>
      </c>
      <c r="P51" s="150">
        <f>O51/H51</f>
        <v>0.46666666666666667</v>
      </c>
      <c r="Q51" s="152">
        <f t="shared" si="2"/>
        <v>1.4014014014014013</v>
      </c>
      <c r="R51" s="163"/>
    </row>
    <row r="52" spans="1:18" ht="17.399999999999999" x14ac:dyDescent="0.3">
      <c r="A52" s="148"/>
      <c r="B52" s="149" t="str">
        <f>[1]Spelers!D9</f>
        <v>Rens van Herpt</v>
      </c>
      <c r="C52" s="150">
        <f>[1]Spelers!F9</f>
        <v>0.4</v>
      </c>
      <c r="D52" s="151">
        <v>6</v>
      </c>
      <c r="E52" s="151">
        <v>24</v>
      </c>
      <c r="F52" s="150">
        <f>E52/H52</f>
        <v>0.8</v>
      </c>
      <c r="G52" s="152">
        <f t="shared" si="1"/>
        <v>2</v>
      </c>
      <c r="H52" s="151">
        <v>30</v>
      </c>
      <c r="I52" s="153">
        <f>IF(E52&gt;0,V52+W52,"0")</f>
        <v>0</v>
      </c>
      <c r="J52" s="154" t="s">
        <v>47</v>
      </c>
      <c r="K52" s="153">
        <f>IF(O52&gt;0,X52+Y52,"0")</f>
        <v>0</v>
      </c>
      <c r="L52" s="149" t="str">
        <f>[1]Spelers!D7</f>
        <v>Ad Kokx</v>
      </c>
      <c r="M52" s="150">
        <f>[1]Spelers!F7</f>
        <v>0.433</v>
      </c>
      <c r="N52" s="151">
        <v>4</v>
      </c>
      <c r="O52" s="151">
        <v>19</v>
      </c>
      <c r="P52" s="150">
        <f>O52/H52</f>
        <v>0.6333333333333333</v>
      </c>
      <c r="Q52" s="152">
        <f t="shared" si="2"/>
        <v>1.4626635873749037</v>
      </c>
      <c r="R52" s="163"/>
    </row>
    <row r="53" spans="1:18" ht="17.399999999999999" x14ac:dyDescent="0.3">
      <c r="A53" s="148" t="s">
        <v>86</v>
      </c>
      <c r="B53" s="149" t="str">
        <f>[1]Spelers!D10</f>
        <v>Simon Lavrijsen</v>
      </c>
      <c r="C53" s="150">
        <f>[1]Spelers!F10</f>
        <v>0.4</v>
      </c>
      <c r="D53" s="151">
        <v>4</v>
      </c>
      <c r="E53" s="151">
        <v>18</v>
      </c>
      <c r="F53" s="150">
        <f>E53/H53</f>
        <v>0.6</v>
      </c>
      <c r="G53" s="152">
        <f t="shared" si="1"/>
        <v>1.4999999999999998</v>
      </c>
      <c r="H53" s="151">
        <v>30</v>
      </c>
      <c r="I53" s="153">
        <f>IF(E53&gt;0,V53+W53,"0")</f>
        <v>0</v>
      </c>
      <c r="J53" s="154" t="s">
        <v>47</v>
      </c>
      <c r="K53" s="153">
        <f>IF(O53&gt;0,X53+Y53,"0")</f>
        <v>0</v>
      </c>
      <c r="L53" s="149" t="str">
        <f>[1]Spelers!D6</f>
        <v>Rinus v Bommel</v>
      </c>
      <c r="M53" s="150">
        <f>[1]Spelers!F6</f>
        <v>0.46600000000000003</v>
      </c>
      <c r="N53" s="151">
        <v>2</v>
      </c>
      <c r="O53" s="151">
        <v>10</v>
      </c>
      <c r="P53" s="150">
        <f>O53/H53</f>
        <v>0.33333333333333331</v>
      </c>
      <c r="Q53" s="152">
        <f t="shared" si="2"/>
        <v>0.71530758226037183</v>
      </c>
      <c r="R53" s="163"/>
    </row>
    <row r="54" spans="1:18" ht="17.399999999999999" x14ac:dyDescent="0.3">
      <c r="A54" s="148"/>
      <c r="B54" s="149" t="str">
        <f>[1]Spelers!D11</f>
        <v>Frie van Herk</v>
      </c>
      <c r="C54" s="150">
        <f>[1]Spelers!F11</f>
        <v>0.4</v>
      </c>
      <c r="D54" s="151">
        <v>2</v>
      </c>
      <c r="E54" s="151">
        <v>12</v>
      </c>
      <c r="F54" s="150">
        <f>E54/H54</f>
        <v>0.4</v>
      </c>
      <c r="G54" s="152">
        <f t="shared" si="1"/>
        <v>1</v>
      </c>
      <c r="H54" s="151">
        <v>30</v>
      </c>
      <c r="I54" s="153">
        <f>IF(E54&gt;0,V54+W54,"0")</f>
        <v>0</v>
      </c>
      <c r="J54" s="154" t="s">
        <v>47</v>
      </c>
      <c r="K54" s="153">
        <f>IF(O54&gt;0,X54+Y54,"0")</f>
        <v>0</v>
      </c>
      <c r="L54" s="149" t="str">
        <f>[1]Spelers!D5</f>
        <v>Wietje Kaethoven</v>
      </c>
      <c r="M54" s="150">
        <f>[1]Spelers!F5</f>
        <v>0.63300000000000001</v>
      </c>
      <c r="N54" s="151">
        <v>3</v>
      </c>
      <c r="O54" s="151">
        <v>24</v>
      </c>
      <c r="P54" s="150">
        <f>O54/H54</f>
        <v>0.8</v>
      </c>
      <c r="Q54" s="152">
        <f t="shared" si="2"/>
        <v>1.2638230647709321</v>
      </c>
      <c r="R54" s="163"/>
    </row>
    <row r="55" spans="1:18" ht="17.399999999999999" x14ac:dyDescent="0.3">
      <c r="A55" s="164"/>
      <c r="B55" s="149" t="str">
        <f>[1]Spelers!D12</f>
        <v>Jan Minnen</v>
      </c>
      <c r="C55" s="150">
        <f>[1]Spelers!F12</f>
        <v>0.33300000000000002</v>
      </c>
      <c r="D55" s="151">
        <v>1</v>
      </c>
      <c r="E55" s="151">
        <v>4</v>
      </c>
      <c r="F55" s="150">
        <f>E55/H55</f>
        <v>0.13333333333333333</v>
      </c>
      <c r="G55" s="152">
        <f t="shared" si="1"/>
        <v>0.40040040040040037</v>
      </c>
      <c r="H55" s="151">
        <v>30</v>
      </c>
      <c r="I55" s="153">
        <f>IF(E55&gt;0,V55+W55,"0")</f>
        <v>0</v>
      </c>
      <c r="J55" s="154" t="s">
        <v>47</v>
      </c>
      <c r="K55" s="153">
        <f>IF(O55&gt;0,X55+Y55,"0")</f>
        <v>0</v>
      </c>
      <c r="L55" s="149" t="str">
        <f>[1]Spelers!D4</f>
        <v>Ad Vermeer</v>
      </c>
      <c r="M55" s="150">
        <f>[1]Spelers!F4</f>
        <v>0.83299999999999996</v>
      </c>
      <c r="N55" s="151">
        <v>3</v>
      </c>
      <c r="O55" s="151">
        <v>22</v>
      </c>
      <c r="P55" s="150">
        <f>O55/H55</f>
        <v>0.73333333333333328</v>
      </c>
      <c r="Q55" s="152">
        <f>IF(O55&gt;0,P55/M55,"0")</f>
        <v>0.8803521408563425</v>
      </c>
      <c r="R55" s="163"/>
    </row>
    <row r="56" spans="1:18" ht="15" thickBot="1" x14ac:dyDescent="0.35">
      <c r="D56" s="73"/>
      <c r="N56" s="73"/>
    </row>
    <row r="57" spans="1:18" ht="75.599999999999994" thickTop="1" x14ac:dyDescent="0.3">
      <c r="A57" s="138" t="s">
        <v>69</v>
      </c>
      <c r="B57" s="139" t="s">
        <v>58</v>
      </c>
      <c r="C57" s="140" t="s">
        <v>70</v>
      </c>
      <c r="D57" s="141" t="s">
        <v>71</v>
      </c>
      <c r="E57" s="142" t="s">
        <v>72</v>
      </c>
      <c r="F57" s="140" t="s">
        <v>73</v>
      </c>
      <c r="G57" s="143" t="s">
        <v>74</v>
      </c>
      <c r="H57" s="142" t="s">
        <v>75</v>
      </c>
      <c r="I57" s="144"/>
      <c r="J57" s="145" t="s">
        <v>76</v>
      </c>
      <c r="K57" s="146"/>
      <c r="L57" s="139" t="s">
        <v>58</v>
      </c>
      <c r="M57" s="140" t="s">
        <v>70</v>
      </c>
      <c r="N57" s="141" t="s">
        <v>71</v>
      </c>
      <c r="O57" s="141" t="s">
        <v>72</v>
      </c>
      <c r="P57" s="140" t="s">
        <v>73</v>
      </c>
      <c r="Q57" s="147" t="s">
        <v>74</v>
      </c>
      <c r="R57" s="165"/>
    </row>
    <row r="58" spans="1:18" ht="17.399999999999999" x14ac:dyDescent="0.3">
      <c r="A58" s="148"/>
      <c r="B58" s="149" t="str">
        <f>[1]Spelers!D4</f>
        <v>Ad Vermeer</v>
      </c>
      <c r="C58" s="150">
        <f>[1]Spelers!F4</f>
        <v>0.83299999999999996</v>
      </c>
      <c r="D58" s="151">
        <v>5</v>
      </c>
      <c r="E58" s="151">
        <v>26</v>
      </c>
      <c r="F58" s="150">
        <f>E58/H58</f>
        <v>0.8666666666666667</v>
      </c>
      <c r="G58" s="152">
        <f>IF(E58&gt;0,F58/C58,"0")</f>
        <v>1.0404161664665867</v>
      </c>
      <c r="H58" s="151">
        <v>30</v>
      </c>
      <c r="I58" s="153">
        <f>IF(E58&gt;0,V58+W58,"0")</f>
        <v>0</v>
      </c>
      <c r="J58" s="154" t="s">
        <v>47</v>
      </c>
      <c r="K58" s="153">
        <f>IF(O58&gt;0,X58+Y58,"0")</f>
        <v>0</v>
      </c>
      <c r="L58" s="149" t="str">
        <f>[1]Spelers!D13</f>
        <v>Jan Zijlmans</v>
      </c>
      <c r="M58" s="150">
        <f>[1]Spelers!F13</f>
        <v>0.33300000000000002</v>
      </c>
      <c r="N58" s="151">
        <v>2</v>
      </c>
      <c r="O58" s="151">
        <v>8</v>
      </c>
      <c r="P58" s="150">
        <f>O58/H58</f>
        <v>0.26666666666666666</v>
      </c>
      <c r="Q58" s="152">
        <f>IF(O58&gt;0,P58/M58,"0")</f>
        <v>0.80080080080080074</v>
      </c>
      <c r="R58" s="166" t="s">
        <v>54</v>
      </c>
    </row>
    <row r="59" spans="1:18" ht="17.399999999999999" x14ac:dyDescent="0.3">
      <c r="A59" s="148"/>
      <c r="B59" s="149" t="str">
        <f>[1]Spelers!D5</f>
        <v>Wietje Kaethoven</v>
      </c>
      <c r="C59" s="150">
        <f>[1]Spelers!F5</f>
        <v>0.63300000000000001</v>
      </c>
      <c r="D59" s="151">
        <v>3</v>
      </c>
      <c r="E59" s="151">
        <v>14</v>
      </c>
      <c r="F59" s="150">
        <f t="shared" ref="F59:F68" si="5">E59/H59</f>
        <v>0.46666666666666667</v>
      </c>
      <c r="G59" s="152">
        <f>IF(E59&gt;0,F59/C59,"0")</f>
        <v>0.73723012111637709</v>
      </c>
      <c r="H59" s="151">
        <v>30</v>
      </c>
      <c r="I59" s="153">
        <f>IF(E59&gt;0,V59+W59,"0")</f>
        <v>0</v>
      </c>
      <c r="J59" s="154" t="s">
        <v>47</v>
      </c>
      <c r="K59" s="153">
        <f>IF(O59&gt;0,X59+Y59,"0")</f>
        <v>0</v>
      </c>
      <c r="L59" s="149" t="str">
        <f>[1]Spelers!D12</f>
        <v>Jan Minnen</v>
      </c>
      <c r="M59" s="150">
        <f>[1]Spelers!F12</f>
        <v>0.33300000000000002</v>
      </c>
      <c r="N59" s="151">
        <v>2</v>
      </c>
      <c r="O59" s="151">
        <v>9</v>
      </c>
      <c r="P59" s="150">
        <f>O59/H59</f>
        <v>0.3</v>
      </c>
      <c r="Q59" s="152">
        <f>IF(O59&gt;0,P59/M59,"0")</f>
        <v>0.9009009009009008</v>
      </c>
    </row>
    <row r="60" spans="1:18" ht="17.399999999999999" x14ac:dyDescent="0.3">
      <c r="A60" s="148" t="s">
        <v>87</v>
      </c>
      <c r="B60" s="149" t="str">
        <f>[1]Spelers!D6</f>
        <v>Rinus v Bommel</v>
      </c>
      <c r="C60" s="150">
        <f>[1]Spelers!F6</f>
        <v>0.46600000000000003</v>
      </c>
      <c r="D60" s="151"/>
      <c r="E60" s="151"/>
      <c r="F60" s="150" t="e">
        <f t="shared" si="5"/>
        <v>#DIV/0!</v>
      </c>
      <c r="G60" s="152" t="str">
        <f>IF(E60&gt;0,F60/C60,"0")</f>
        <v>0</v>
      </c>
      <c r="H60" s="151"/>
      <c r="I60" s="153" t="str">
        <f>IF(E60&gt;0,V60+W60,"0")</f>
        <v>0</v>
      </c>
      <c r="J60" s="154" t="s">
        <v>47</v>
      </c>
      <c r="K60" s="153" t="str">
        <f>IF(O60&gt;0,X60+Y60,"0")</f>
        <v>0</v>
      </c>
      <c r="L60" s="149" t="str">
        <f>[1]Spelers!D11</f>
        <v>Frie van Herk</v>
      </c>
      <c r="M60" s="150">
        <f>[1]Spelers!F11</f>
        <v>0.4</v>
      </c>
      <c r="N60" s="151"/>
      <c r="O60" s="151"/>
      <c r="P60" s="150" t="e">
        <f>O60/H60</f>
        <v>#DIV/0!</v>
      </c>
      <c r="Q60" s="152" t="str">
        <f>IF(O60&gt;0,P60/M60,"0")</f>
        <v>0</v>
      </c>
    </row>
    <row r="61" spans="1:18" ht="17.399999999999999" x14ac:dyDescent="0.3">
      <c r="A61" s="148"/>
      <c r="B61" s="149" t="str">
        <f>[1]Spelers!D7</f>
        <v>Ad Kokx</v>
      </c>
      <c r="C61" s="150">
        <f>[1]Spelers!F7</f>
        <v>0.433</v>
      </c>
      <c r="D61" s="151">
        <v>2</v>
      </c>
      <c r="E61" s="151">
        <v>14</v>
      </c>
      <c r="F61" s="150">
        <f t="shared" si="5"/>
        <v>0.46666666666666667</v>
      </c>
      <c r="G61" s="152">
        <f>IF(E61&gt;0,F61/C61,"0")</f>
        <v>1.077752117013087</v>
      </c>
      <c r="H61" s="151">
        <v>30</v>
      </c>
      <c r="I61" s="153">
        <f>IF(E61&gt;0,V61+W61,"0")</f>
        <v>0</v>
      </c>
      <c r="J61" s="154" t="s">
        <v>47</v>
      </c>
      <c r="K61" s="153">
        <f>IF(O61&gt;0,X61+Y61,"0")</f>
        <v>0</v>
      </c>
      <c r="L61" s="149" t="str">
        <f>[1]Spelers!D10</f>
        <v>Simon Lavrijsen</v>
      </c>
      <c r="M61" s="150">
        <f>[1]Spelers!F10</f>
        <v>0.4</v>
      </c>
      <c r="N61" s="151">
        <v>4</v>
      </c>
      <c r="O61" s="151">
        <v>19</v>
      </c>
      <c r="P61" s="150">
        <f>O61/H61</f>
        <v>0.6333333333333333</v>
      </c>
      <c r="Q61" s="152">
        <f>IF(O61&gt;0,P61/M61,"0")</f>
        <v>1.5833333333333333</v>
      </c>
    </row>
    <row r="62" spans="1:18" ht="17.399999999999999" x14ac:dyDescent="0.3">
      <c r="A62" s="148"/>
      <c r="B62" s="149" t="str">
        <f>[1]Spelers!D8</f>
        <v>Maarten v Gompel</v>
      </c>
      <c r="C62" s="150">
        <f>[1]Spelers!F8</f>
        <v>0.4</v>
      </c>
      <c r="D62" s="151"/>
      <c r="E62" s="151"/>
      <c r="F62" s="150" t="e">
        <f t="shared" si="5"/>
        <v>#DIV/0!</v>
      </c>
      <c r="G62" s="152" t="str">
        <f>IF(E62&gt;0,F62/C62,"0")</f>
        <v>0</v>
      </c>
      <c r="H62" s="151"/>
      <c r="I62" s="153" t="str">
        <f>IF(E62&gt;0,V62+W62,"0")</f>
        <v>0</v>
      </c>
      <c r="J62" s="154" t="s">
        <v>47</v>
      </c>
      <c r="K62" s="153" t="str">
        <f>IF(O62&gt;0,X62+Y62,"0")</f>
        <v>0</v>
      </c>
      <c r="L62" s="149" t="str">
        <f>[1]Spelers!D9</f>
        <v>Rens van Herpt</v>
      </c>
      <c r="M62" s="150">
        <f>[1]Spelers!F9</f>
        <v>0.4</v>
      </c>
      <c r="N62" s="151"/>
      <c r="O62" s="151"/>
      <c r="P62" s="150" t="e">
        <f>O62/H62</f>
        <v>#DIV/0!</v>
      </c>
      <c r="Q62" s="152" t="str">
        <f>IF(O62&gt;0,P62/M62,"0")</f>
        <v>0</v>
      </c>
    </row>
    <row r="63" spans="1:18" ht="17.399999999999999" x14ac:dyDescent="0.3">
      <c r="A63" s="156"/>
      <c r="B63" s="157"/>
      <c r="C63" s="158"/>
      <c r="D63" s="159"/>
      <c r="E63" s="159"/>
      <c r="F63" s="158"/>
      <c r="G63" s="160"/>
      <c r="H63" s="159"/>
      <c r="I63" s="161"/>
      <c r="J63" s="162"/>
      <c r="K63" s="161"/>
      <c r="L63" s="157"/>
      <c r="M63" s="158"/>
      <c r="N63" s="159"/>
      <c r="O63" s="159"/>
      <c r="P63" s="158"/>
      <c r="Q63" s="160"/>
    </row>
    <row r="64" spans="1:18" ht="17.399999999999999" x14ac:dyDescent="0.3">
      <c r="A64" s="148"/>
      <c r="B64" s="149" t="str">
        <f>[1]Spelers!D13</f>
        <v>Jan Zijlmans</v>
      </c>
      <c r="C64" s="150">
        <f>[1]Spelers!F13</f>
        <v>0.33300000000000002</v>
      </c>
      <c r="D64" s="151">
        <v>3</v>
      </c>
      <c r="E64" s="151">
        <v>15</v>
      </c>
      <c r="F64" s="150">
        <f t="shared" si="5"/>
        <v>0.5</v>
      </c>
      <c r="G64" s="152">
        <f>IF(E64&gt;0,F64/C64,"0")</f>
        <v>1.5015015015015014</v>
      </c>
      <c r="H64" s="151">
        <v>30</v>
      </c>
      <c r="I64" s="153">
        <f>IF(E64&gt;0,V64+W64,"0")</f>
        <v>0</v>
      </c>
      <c r="J64" s="154" t="s">
        <v>47</v>
      </c>
      <c r="K64" s="153">
        <f>IF(O64&gt;0,X64+Y64,"0")</f>
        <v>0</v>
      </c>
      <c r="L64" s="149" t="str">
        <f>[1]Spelers!D9</f>
        <v>Rens van Herpt</v>
      </c>
      <c r="M64" s="150">
        <f>[1]Spelers!F9</f>
        <v>0.4</v>
      </c>
      <c r="N64" s="151">
        <v>3</v>
      </c>
      <c r="O64" s="151">
        <v>16</v>
      </c>
      <c r="P64" s="150">
        <f>O64/H64</f>
        <v>0.53333333333333333</v>
      </c>
      <c r="Q64" s="152">
        <f>IF(O64&gt;0,P64/M64,"0")</f>
        <v>1.3333333333333333</v>
      </c>
    </row>
    <row r="65" spans="1:17" ht="17.399999999999999" x14ac:dyDescent="0.3">
      <c r="A65" s="148"/>
      <c r="B65" s="149" t="str">
        <f>[1]Spelers!D24</f>
        <v>Theo Sanders</v>
      </c>
      <c r="C65" s="150">
        <f>[1]Spelers!F24</f>
        <v>0.55000000000000004</v>
      </c>
      <c r="D65" s="151"/>
      <c r="E65" s="151"/>
      <c r="F65" s="150" t="e">
        <f t="shared" si="5"/>
        <v>#DIV/0!</v>
      </c>
      <c r="G65" s="152" t="str">
        <f>IF(E65&gt;0,F65/C65,"0")</f>
        <v>0</v>
      </c>
      <c r="H65" s="151"/>
      <c r="I65" s="153" t="str">
        <f>IF(E65&gt;0,V65+W65,"0")</f>
        <v>0</v>
      </c>
      <c r="J65" s="154" t="s">
        <v>47</v>
      </c>
      <c r="K65" s="153" t="str">
        <f>IF(O65&gt;0,X65+Y65,"0")</f>
        <v>0</v>
      </c>
      <c r="L65" s="149" t="str">
        <f>[1]Spelers!D8</f>
        <v>Maarten v Gompel</v>
      </c>
      <c r="M65" s="150">
        <f>[1]Spelers!F8</f>
        <v>0.4</v>
      </c>
      <c r="N65" s="151"/>
      <c r="O65" s="151"/>
      <c r="P65" s="150" t="e">
        <f>O65/H65</f>
        <v>#DIV/0!</v>
      </c>
      <c r="Q65" s="152" t="str">
        <f>IF(O65&gt;0,P65/M65,"0")</f>
        <v>0</v>
      </c>
    </row>
    <row r="66" spans="1:17" ht="17.399999999999999" x14ac:dyDescent="0.3">
      <c r="A66" s="148" t="s">
        <v>88</v>
      </c>
      <c r="B66" s="149" t="str">
        <f>[1]Spelers!D11</f>
        <v>Frie van Herk</v>
      </c>
      <c r="C66" s="150">
        <f>[1]Spelers!F11</f>
        <v>0.4</v>
      </c>
      <c r="D66" s="151">
        <v>4</v>
      </c>
      <c r="E66" s="151">
        <v>12</v>
      </c>
      <c r="F66" s="150">
        <f t="shared" si="5"/>
        <v>0.4</v>
      </c>
      <c r="G66" s="152">
        <f>IF(E66&gt;0,F66/C66,"0")</f>
        <v>1</v>
      </c>
      <c r="H66" s="151">
        <v>30</v>
      </c>
      <c r="I66" s="153">
        <f>IF(E66&gt;0,V66+W66,"0")</f>
        <v>0</v>
      </c>
      <c r="J66" s="154" t="s">
        <v>47</v>
      </c>
      <c r="K66" s="153">
        <f>IF(O66&gt;0,X66+Y66,"0")</f>
        <v>0</v>
      </c>
      <c r="L66" s="149" t="str">
        <f>[1]Spelers!D7</f>
        <v>Ad Kokx</v>
      </c>
      <c r="M66" s="150">
        <f>[1]Spelers!F7</f>
        <v>0.433</v>
      </c>
      <c r="N66" s="151">
        <v>3</v>
      </c>
      <c r="O66" s="151">
        <v>15</v>
      </c>
      <c r="P66" s="150">
        <f>O66/H66</f>
        <v>0.5</v>
      </c>
      <c r="Q66" s="152">
        <f>IF(O66&gt;0,P66/M66,"0")</f>
        <v>1.1547344110854503</v>
      </c>
    </row>
    <row r="67" spans="1:17" ht="17.399999999999999" x14ac:dyDescent="0.3">
      <c r="A67" s="148"/>
      <c r="B67" s="149" t="str">
        <f>[1]Spelers!D12</f>
        <v>Jan Minnen</v>
      </c>
      <c r="C67" s="150">
        <f>[1]Spelers!F12</f>
        <v>0.33300000000000002</v>
      </c>
      <c r="D67" s="151"/>
      <c r="E67" s="151"/>
      <c r="F67" s="150" t="e">
        <f t="shared" si="5"/>
        <v>#DIV/0!</v>
      </c>
      <c r="G67" s="152" t="str">
        <f>IF(E67&gt;0,F67/C67,"0")</f>
        <v>0</v>
      </c>
      <c r="H67" s="151"/>
      <c r="I67" s="153" t="str">
        <f>IF(E67&gt;0,V67+W67,"0")</f>
        <v>0</v>
      </c>
      <c r="J67" s="154" t="s">
        <v>47</v>
      </c>
      <c r="K67" s="153" t="str">
        <f>IF(O67&gt;0,X67+Y67,"0")</f>
        <v>0</v>
      </c>
      <c r="L67" s="149" t="str">
        <f>[1]Spelers!D6</f>
        <v>Rinus v Bommel</v>
      </c>
      <c r="M67" s="150">
        <f>[1]Spelers!F6</f>
        <v>0.46600000000000003</v>
      </c>
      <c r="N67" s="151"/>
      <c r="O67" s="151"/>
      <c r="P67" s="150" t="e">
        <f>O67/H67</f>
        <v>#DIV/0!</v>
      </c>
      <c r="Q67" s="152" t="str">
        <f>IF(O67&gt;0,P67/M67,"0")</f>
        <v>0</v>
      </c>
    </row>
    <row r="68" spans="1:17" ht="17.399999999999999" x14ac:dyDescent="0.3">
      <c r="A68" s="148"/>
      <c r="B68" s="149" t="str">
        <f>[1]Spelers!D4</f>
        <v>Ad Vermeer</v>
      </c>
      <c r="C68" s="150">
        <f>[1]Spelers!F4</f>
        <v>0.83299999999999996</v>
      </c>
      <c r="D68" s="151"/>
      <c r="E68" s="151"/>
      <c r="F68" s="150" t="e">
        <f t="shared" si="5"/>
        <v>#DIV/0!</v>
      </c>
      <c r="G68" s="152" t="str">
        <f>IF(E68&gt;0,F68/C68,"0")</f>
        <v>0</v>
      </c>
      <c r="H68" s="151"/>
      <c r="I68" s="153" t="str">
        <f>IF(E68&gt;0,V68+W68,"0")</f>
        <v>0</v>
      </c>
      <c r="J68" s="154" t="s">
        <v>47</v>
      </c>
      <c r="K68" s="153" t="str">
        <f>IF(O68&gt;0,X68+Y68,"0")</f>
        <v>0</v>
      </c>
      <c r="L68" s="149" t="str">
        <f>[1]Spelers!D5</f>
        <v>Wietje Kaethoven</v>
      </c>
      <c r="M68" s="150">
        <f>[1]Spelers!F5</f>
        <v>0.63300000000000001</v>
      </c>
      <c r="N68" s="151"/>
      <c r="O68" s="151"/>
      <c r="P68" s="150" t="e">
        <f>O68/H68</f>
        <v>#DIV/0!</v>
      </c>
      <c r="Q68" s="152" t="str">
        <f>IF(O68&gt;0,P68/M68,"0")</f>
        <v>0</v>
      </c>
    </row>
    <row r="69" spans="1:17" ht="17.399999999999999" x14ac:dyDescent="0.3">
      <c r="A69" s="156"/>
      <c r="B69" s="157"/>
      <c r="C69" s="158"/>
      <c r="D69" s="159"/>
      <c r="E69" s="159"/>
      <c r="F69" s="158"/>
      <c r="G69" s="160"/>
      <c r="H69" s="159"/>
      <c r="I69" s="161"/>
      <c r="J69" s="162"/>
      <c r="K69" s="161"/>
      <c r="L69" s="157"/>
      <c r="M69" s="158"/>
      <c r="N69" s="159"/>
      <c r="O69" s="159"/>
      <c r="P69" s="158"/>
      <c r="Q69" s="160"/>
    </row>
    <row r="70" spans="1:17" ht="17.399999999999999" x14ac:dyDescent="0.3">
      <c r="A70" s="148"/>
      <c r="B70" s="149" t="str">
        <f>[1]Spelers!D5</f>
        <v>Wietje Kaethoven</v>
      </c>
      <c r="C70" s="150">
        <f>[1]Spelers!F5</f>
        <v>0.63300000000000001</v>
      </c>
      <c r="D70" s="151"/>
      <c r="E70" s="151"/>
      <c r="F70" s="150" t="e">
        <f>E70/H70</f>
        <v>#DIV/0!</v>
      </c>
      <c r="G70" s="152" t="str">
        <f>IF(E70&gt;0,F70/C70,"0")</f>
        <v>0</v>
      </c>
      <c r="H70" s="151"/>
      <c r="I70" s="153" t="str">
        <f>IF(E70&gt;0,V70+W70,"0")</f>
        <v>0</v>
      </c>
      <c r="J70" s="154" t="s">
        <v>47</v>
      </c>
      <c r="K70" s="153" t="str">
        <f>IF(O70&gt;0,X70+Y70,"0")</f>
        <v>0</v>
      </c>
      <c r="L70" s="149" t="str">
        <f>[1]Spelers!D13</f>
        <v>Jan Zijlmans</v>
      </c>
      <c r="M70" s="150">
        <f>[1]Spelers!F13</f>
        <v>0.33300000000000002</v>
      </c>
      <c r="N70" s="151"/>
      <c r="O70" s="151"/>
      <c r="P70" s="150" t="e">
        <f>O70/H70</f>
        <v>#DIV/0!</v>
      </c>
      <c r="Q70" s="152" t="str">
        <f>IF(O70&gt;0,P70/M70,"0")</f>
        <v>0</v>
      </c>
    </row>
    <row r="71" spans="1:17" ht="17.399999999999999" x14ac:dyDescent="0.3">
      <c r="A71" s="148"/>
      <c r="B71" s="149" t="str">
        <f>[1]Spelers!D6</f>
        <v>Rinus v Bommel</v>
      </c>
      <c r="C71" s="150">
        <f>[1]Spelers!F6</f>
        <v>0.46600000000000003</v>
      </c>
      <c r="D71" s="151"/>
      <c r="E71" s="151"/>
      <c r="F71" s="150" t="e">
        <f>E71/H71</f>
        <v>#DIV/0!</v>
      </c>
      <c r="G71" s="152" t="str">
        <f>IF(E71&gt;0,F71/C71,"0")</f>
        <v>0</v>
      </c>
      <c r="H71" s="151"/>
      <c r="I71" s="153" t="str">
        <f>IF(E71&gt;0,V71+W71,"0")</f>
        <v>0</v>
      </c>
      <c r="J71" s="154" t="s">
        <v>47</v>
      </c>
      <c r="K71" s="153" t="str">
        <f>IF(O71&gt;0,X71+Y71,"0")</f>
        <v>0</v>
      </c>
      <c r="L71" s="149" t="str">
        <f>[1]Spelers!D4</f>
        <v>Ad Vermeer</v>
      </c>
      <c r="M71" s="150">
        <f>[1]Spelers!F4</f>
        <v>0.83299999999999996</v>
      </c>
      <c r="N71" s="151"/>
      <c r="O71" s="151"/>
      <c r="P71" s="150" t="e">
        <f>O71/H71</f>
        <v>#DIV/0!</v>
      </c>
      <c r="Q71" s="152" t="str">
        <f>IF(O71&gt;0,P71/M71,"0")</f>
        <v>0</v>
      </c>
    </row>
    <row r="72" spans="1:17" ht="17.399999999999999" x14ac:dyDescent="0.3">
      <c r="A72" s="148" t="s">
        <v>89</v>
      </c>
      <c r="B72" s="149" t="str">
        <f>[1]Spelers!D7</f>
        <v>Ad Kokx</v>
      </c>
      <c r="C72" s="150">
        <f>[1]Spelers!F7</f>
        <v>0.433</v>
      </c>
      <c r="D72" s="151"/>
      <c r="E72" s="151"/>
      <c r="F72" s="150" t="e">
        <f>E72/H72</f>
        <v>#DIV/0!</v>
      </c>
      <c r="G72" s="152" t="str">
        <f>IF(E72&gt;0,F72/C72,"0")</f>
        <v>0</v>
      </c>
      <c r="H72" s="151"/>
      <c r="I72" s="153" t="str">
        <f>IF(E72&gt;0,V72+W72,"0")</f>
        <v>0</v>
      </c>
      <c r="J72" s="154" t="s">
        <v>47</v>
      </c>
      <c r="K72" s="153" t="str">
        <f>IF(O72&gt;0,X72+Y72,"0")</f>
        <v>0</v>
      </c>
      <c r="L72" s="149" t="str">
        <f>[1]Spelers!D12</f>
        <v>Jan Minnen</v>
      </c>
      <c r="M72" s="150">
        <f>[1]Spelers!F12</f>
        <v>0.33300000000000002</v>
      </c>
      <c r="N72" s="151"/>
      <c r="O72" s="151"/>
      <c r="P72" s="150" t="e">
        <f>O72/H72</f>
        <v>#DIV/0!</v>
      </c>
      <c r="Q72" s="152" t="str">
        <f>IF(O72&gt;0,P72/M72,"0")</f>
        <v>0</v>
      </c>
    </row>
    <row r="73" spans="1:17" ht="17.399999999999999" x14ac:dyDescent="0.3">
      <c r="A73" s="148"/>
      <c r="B73" s="149" t="str">
        <f>[1]Spelers!D8</f>
        <v>Maarten v Gompel</v>
      </c>
      <c r="C73" s="150">
        <f>[1]Spelers!F8</f>
        <v>0.4</v>
      </c>
      <c r="D73" s="151"/>
      <c r="E73" s="151"/>
      <c r="F73" s="150" t="e">
        <f>E73/H73</f>
        <v>#DIV/0!</v>
      </c>
      <c r="G73" s="152" t="str">
        <f>IF(E73&gt;0,F73/C73,"0")</f>
        <v>0</v>
      </c>
      <c r="H73" s="151"/>
      <c r="I73" s="153" t="str">
        <f>IF(E73&gt;0,V73+W73,"0")</f>
        <v>0</v>
      </c>
      <c r="J73" s="154" t="s">
        <v>47</v>
      </c>
      <c r="K73" s="153" t="str">
        <f>IF(O73&gt;0,X73+Y73,"0")</f>
        <v>0</v>
      </c>
      <c r="L73" s="149" t="str">
        <f>[1]Spelers!D11</f>
        <v>Frie van Herk</v>
      </c>
      <c r="M73" s="150">
        <f>[1]Spelers!F11</f>
        <v>0.4</v>
      </c>
      <c r="N73" s="151"/>
      <c r="O73" s="151"/>
      <c r="P73" s="150" t="e">
        <f>O73/H73</f>
        <v>#DIV/0!</v>
      </c>
      <c r="Q73" s="152" t="str">
        <f>IF(O73&gt;0,P73/M73,"0")</f>
        <v>0</v>
      </c>
    </row>
    <row r="74" spans="1:17" ht="17.399999999999999" x14ac:dyDescent="0.3">
      <c r="A74" s="148"/>
      <c r="B74" s="149" t="str">
        <f>[1]Spelers!D9</f>
        <v>Rens van Herpt</v>
      </c>
      <c r="C74" s="150">
        <f>[1]Spelers!F9</f>
        <v>0.4</v>
      </c>
      <c r="D74" s="151"/>
      <c r="E74" s="151"/>
      <c r="F74" s="150" t="e">
        <f>E74/H74</f>
        <v>#DIV/0!</v>
      </c>
      <c r="G74" s="152" t="str">
        <f>IF(E74&gt;0,F74/C74,"0")</f>
        <v>0</v>
      </c>
      <c r="H74" s="151"/>
      <c r="I74" s="153" t="str">
        <f>IF(E74&gt;0,V74+W74,"0")</f>
        <v>0</v>
      </c>
      <c r="J74" s="154" t="s">
        <v>47</v>
      </c>
      <c r="K74" s="153" t="str">
        <f>IF(O74&gt;0,X74+Y74,"0")</f>
        <v>0</v>
      </c>
      <c r="L74" s="149" t="str">
        <f>[1]Spelers!D24</f>
        <v>Theo Sanders</v>
      </c>
      <c r="M74" s="150">
        <f>[1]Spelers!F24</f>
        <v>0.55000000000000004</v>
      </c>
      <c r="N74" s="151"/>
      <c r="O74" s="151"/>
      <c r="P74" s="150" t="e">
        <f>O74/H74</f>
        <v>#DIV/0!</v>
      </c>
      <c r="Q74" s="152" t="str">
        <f>IF(O74&gt;0,P74/M74,"0")</f>
        <v>0</v>
      </c>
    </row>
    <row r="75" spans="1:17" ht="17.399999999999999" x14ac:dyDescent="0.3">
      <c r="A75" s="156"/>
      <c r="B75" s="157"/>
      <c r="C75" s="158"/>
      <c r="D75" s="159"/>
      <c r="E75" s="159"/>
      <c r="F75" s="158"/>
      <c r="G75" s="160"/>
      <c r="H75" s="159"/>
      <c r="I75" s="161"/>
      <c r="J75" s="162"/>
      <c r="K75" s="161"/>
      <c r="L75" s="157"/>
      <c r="M75" s="158"/>
      <c r="N75" s="159"/>
      <c r="O75" s="159"/>
      <c r="P75" s="158"/>
      <c r="Q75" s="160"/>
    </row>
    <row r="76" spans="1:17" ht="17.399999999999999" x14ac:dyDescent="0.3">
      <c r="A76" s="148"/>
      <c r="B76" s="149" t="str">
        <f>[1]Spelers!D13</f>
        <v>Jan Zijlmans</v>
      </c>
      <c r="C76" s="150">
        <f>[1]Spelers!F13</f>
        <v>0.33300000000000002</v>
      </c>
      <c r="D76" s="151"/>
      <c r="E76" s="151"/>
      <c r="F76" s="150" t="e">
        <f>E76/H76</f>
        <v>#DIV/0!</v>
      </c>
      <c r="G76" s="152" t="str">
        <f>IF(E76&gt;0,F76/C76,"0")</f>
        <v>0</v>
      </c>
      <c r="H76" s="151"/>
      <c r="I76" s="153" t="str">
        <f>IF(E76&gt;0,V76+W76,"0")</f>
        <v>0</v>
      </c>
      <c r="J76" s="154" t="s">
        <v>47</v>
      </c>
      <c r="K76" s="153" t="str">
        <f>IF(O76&gt;0,X76+Y76,"0")</f>
        <v>0</v>
      </c>
      <c r="L76" s="149" t="str">
        <f>[1]Spelers!D24</f>
        <v>Theo Sanders</v>
      </c>
      <c r="M76" s="150">
        <f>[1]Spelers!F24</f>
        <v>0.55000000000000004</v>
      </c>
      <c r="N76" s="151"/>
      <c r="O76" s="151"/>
      <c r="P76" s="150" t="e">
        <f>O76/H76</f>
        <v>#DIV/0!</v>
      </c>
      <c r="Q76" s="152" t="str">
        <f>IF(O76&gt;0,P76/M76,"0")</f>
        <v>0</v>
      </c>
    </row>
    <row r="77" spans="1:17" ht="17.399999999999999" x14ac:dyDescent="0.3">
      <c r="A77" s="148"/>
      <c r="B77" s="149" t="str">
        <f>[1]Spelers!D11</f>
        <v>Frie van Herk</v>
      </c>
      <c r="C77" s="150">
        <f>[1]Spelers!F11</f>
        <v>0.4</v>
      </c>
      <c r="D77" s="151"/>
      <c r="E77" s="151"/>
      <c r="F77" s="150" t="e">
        <f>E77/H77</f>
        <v>#DIV/0!</v>
      </c>
      <c r="G77" s="152" t="str">
        <f>IF(E77&gt;0,F77/C77,"0")</f>
        <v>0</v>
      </c>
      <c r="H77" s="151"/>
      <c r="I77" s="153" t="str">
        <f>IF(E77&gt;0,V77+W77,"0")</f>
        <v>0</v>
      </c>
      <c r="J77" s="154" t="s">
        <v>47</v>
      </c>
      <c r="K77" s="153" t="str">
        <f>IF(O77&gt;0,X77+Y77,"0")</f>
        <v>0</v>
      </c>
      <c r="L77" s="149" t="str">
        <f>[1]Spelers!D9</f>
        <v>Rens van Herpt</v>
      </c>
      <c r="M77" s="150">
        <f>[1]Spelers!F9</f>
        <v>0.4</v>
      </c>
      <c r="N77" s="151"/>
      <c r="O77" s="151"/>
      <c r="P77" s="150" t="e">
        <f>O77/H77</f>
        <v>#DIV/0!</v>
      </c>
      <c r="Q77" s="152" t="str">
        <f>IF(O77&gt;0,P77/M77,"0")</f>
        <v>0</v>
      </c>
    </row>
    <row r="78" spans="1:17" ht="17.399999999999999" x14ac:dyDescent="0.3">
      <c r="A78" s="148" t="s">
        <v>90</v>
      </c>
      <c r="B78" s="149" t="str">
        <f>[1]Spelers!D12</f>
        <v>Jan Minnen</v>
      </c>
      <c r="C78" s="150">
        <f>[1]Spelers!F12</f>
        <v>0.33300000000000002</v>
      </c>
      <c r="D78" s="151"/>
      <c r="E78" s="151"/>
      <c r="F78" s="150" t="e">
        <f>E78/H78</f>
        <v>#DIV/0!</v>
      </c>
      <c r="G78" s="152" t="str">
        <f>IF(E78&gt;0,F78/C78,"0")</f>
        <v>0</v>
      </c>
      <c r="H78" s="151"/>
      <c r="I78" s="153" t="str">
        <f>IF(E78&gt;0,V78+W78,"0")</f>
        <v>0</v>
      </c>
      <c r="J78" s="154" t="s">
        <v>47</v>
      </c>
      <c r="K78" s="153" t="str">
        <f>IF(O78&gt;0,X78+Y78,"0")</f>
        <v>0</v>
      </c>
      <c r="L78" s="149" t="str">
        <f>[1]Spelers!D8</f>
        <v>Maarten v Gompel</v>
      </c>
      <c r="M78" s="150">
        <f>[1]Spelers!F8</f>
        <v>0.4</v>
      </c>
      <c r="N78" s="151"/>
      <c r="O78" s="151"/>
      <c r="P78" s="150" t="e">
        <f>O78/H78</f>
        <v>#DIV/0!</v>
      </c>
      <c r="Q78" s="152" t="str">
        <f>IF(O78&gt;0,P78/M78,"0")</f>
        <v>0</v>
      </c>
    </row>
    <row r="79" spans="1:17" ht="17.399999999999999" x14ac:dyDescent="0.3">
      <c r="A79" s="148"/>
      <c r="B79" s="149" t="str">
        <f>[1]Spelers!D4</f>
        <v>Ad Vermeer</v>
      </c>
      <c r="C79" s="150">
        <f>[1]Spelers!F4</f>
        <v>0.83299999999999996</v>
      </c>
      <c r="D79" s="151"/>
      <c r="E79" s="151"/>
      <c r="F79" s="150" t="e">
        <f>E79/H79</f>
        <v>#DIV/0!</v>
      </c>
      <c r="G79" s="152" t="str">
        <f>IF(E79&gt;0,F79/C79,"0")</f>
        <v>0</v>
      </c>
      <c r="H79" s="151"/>
      <c r="I79" s="153" t="str">
        <f>IF(E79&gt;0,V79+W79,"0")</f>
        <v>0</v>
      </c>
      <c r="J79" s="154" t="s">
        <v>47</v>
      </c>
      <c r="K79" s="153" t="str">
        <f>IF(O79&gt;0,X79+Y79,"0")</f>
        <v>0</v>
      </c>
      <c r="L79" s="149" t="str">
        <f>[1]Spelers!D7</f>
        <v>Ad Kokx</v>
      </c>
      <c r="M79" s="150">
        <f>[1]Spelers!F7</f>
        <v>0.433</v>
      </c>
      <c r="N79" s="151"/>
      <c r="O79" s="151"/>
      <c r="P79" s="150" t="e">
        <f>O79/H79</f>
        <v>#DIV/0!</v>
      </c>
      <c r="Q79" s="152" t="str">
        <f>IF(O79&gt;0,P79/M79,"0")</f>
        <v>0</v>
      </c>
    </row>
    <row r="80" spans="1:17" ht="17.399999999999999" x14ac:dyDescent="0.3">
      <c r="A80" s="148"/>
      <c r="B80" s="149" t="str">
        <f>[1]Spelers!D5</f>
        <v>Wietje Kaethoven</v>
      </c>
      <c r="C80" s="150">
        <f>[1]Spelers!F5</f>
        <v>0.63300000000000001</v>
      </c>
      <c r="D80" s="151"/>
      <c r="E80" s="151"/>
      <c r="F80" s="150" t="e">
        <f>E80/H80</f>
        <v>#DIV/0!</v>
      </c>
      <c r="G80" s="152" t="str">
        <f>IF(E80&gt;0,F80/C80,"0")</f>
        <v>0</v>
      </c>
      <c r="H80" s="151"/>
      <c r="I80" s="153" t="str">
        <f>IF(E80&gt;0,V80+W80,"0")</f>
        <v>0</v>
      </c>
      <c r="J80" s="154" t="s">
        <v>47</v>
      </c>
      <c r="K80" s="153" t="str">
        <f>IF(O80&gt;0,X80+Y80,"0")</f>
        <v>0</v>
      </c>
      <c r="L80" s="149" t="str">
        <f>[1]Spelers!D6</f>
        <v>Rinus v Bommel</v>
      </c>
      <c r="M80" s="150">
        <f>[1]Spelers!F6</f>
        <v>0.46600000000000003</v>
      </c>
      <c r="N80" s="151"/>
      <c r="O80" s="151"/>
      <c r="P80" s="150" t="e">
        <f>O80/H80</f>
        <v>#DIV/0!</v>
      </c>
      <c r="Q80" s="152" t="str">
        <f>IF(O80&gt;0,P80/M80,"0")</f>
        <v>0</v>
      </c>
    </row>
    <row r="81" spans="1:18" ht="17.399999999999999" x14ac:dyDescent="0.3">
      <c r="A81" s="156"/>
      <c r="B81" s="157"/>
      <c r="C81" s="158"/>
      <c r="D81" s="159"/>
      <c r="E81" s="159"/>
      <c r="F81" s="158"/>
      <c r="G81" s="160"/>
      <c r="H81" s="159"/>
      <c r="I81" s="161"/>
      <c r="J81" s="162"/>
      <c r="K81" s="161"/>
      <c r="L81" s="157"/>
      <c r="M81" s="158"/>
      <c r="N81" s="159"/>
      <c r="O81" s="159"/>
      <c r="P81" s="158"/>
      <c r="Q81" s="160"/>
    </row>
    <row r="82" spans="1:18" ht="17.399999999999999" x14ac:dyDescent="0.3">
      <c r="A82" s="148"/>
      <c r="B82" s="149" t="str">
        <f>[1]Spelers!D6</f>
        <v>Rinus v Bommel</v>
      </c>
      <c r="C82" s="150">
        <f>[1]Spelers!F6</f>
        <v>0.46600000000000003</v>
      </c>
      <c r="D82" s="151"/>
      <c r="E82" s="151"/>
      <c r="F82" s="150" t="e">
        <f>E82/H82</f>
        <v>#DIV/0!</v>
      </c>
      <c r="G82" s="152" t="str">
        <f>IF(E82&gt;0,F82/C82,"0")</f>
        <v>0</v>
      </c>
      <c r="H82" s="151"/>
      <c r="I82" s="153" t="str">
        <f>IF(E82&gt;0,V82+W82,"0")</f>
        <v>0</v>
      </c>
      <c r="J82" s="154" t="s">
        <v>47</v>
      </c>
      <c r="K82" s="153" t="str">
        <f>IF(O82&gt;0,X82+Y82,"0")</f>
        <v>0</v>
      </c>
      <c r="L82" s="149" t="str">
        <f>[1]Spelers!D13</f>
        <v>Jan Zijlmans</v>
      </c>
      <c r="M82" s="150">
        <f>[1]Spelers!F13</f>
        <v>0.33300000000000002</v>
      </c>
      <c r="N82" s="151"/>
      <c r="O82" s="151"/>
      <c r="P82" s="150" t="e">
        <f>O82/H82</f>
        <v>#DIV/0!</v>
      </c>
      <c r="Q82" s="152" t="str">
        <f>IF(O82&gt;0,P82/M82,"0")</f>
        <v>0</v>
      </c>
      <c r="R82" s="167"/>
    </row>
    <row r="83" spans="1:18" ht="17.399999999999999" x14ac:dyDescent="0.3">
      <c r="A83" s="148"/>
      <c r="B83" s="149" t="str">
        <f>[1]Spelers!D7</f>
        <v>Ad Kokx</v>
      </c>
      <c r="C83" s="150">
        <f>[1]Spelers!F7</f>
        <v>0.433</v>
      </c>
      <c r="D83" s="151"/>
      <c r="E83" s="151"/>
      <c r="F83" s="150" t="e">
        <f>E83/H83</f>
        <v>#DIV/0!</v>
      </c>
      <c r="G83" s="152" t="str">
        <f>IF(E83&gt;0,F83/C83,"0")</f>
        <v>0</v>
      </c>
      <c r="H83" s="151"/>
      <c r="I83" s="153" t="str">
        <f>IF(E83&gt;0,V83+W83,"0")</f>
        <v>0</v>
      </c>
      <c r="J83" s="154" t="s">
        <v>47</v>
      </c>
      <c r="K83" s="153" t="str">
        <f>IF(O83&gt;0,X83+Y83,"0")</f>
        <v>0</v>
      </c>
      <c r="L83" s="149" t="str">
        <f>[1]Spelers!D5</f>
        <v>Wietje Kaethoven</v>
      </c>
      <c r="M83" s="150">
        <f>[1]Spelers!F5</f>
        <v>0.63300000000000001</v>
      </c>
      <c r="N83" s="151"/>
      <c r="O83" s="151"/>
      <c r="P83" s="150" t="e">
        <f>O83/H83</f>
        <v>#DIV/0!</v>
      </c>
      <c r="Q83" s="152" t="str">
        <f>IF(O83&gt;0,P83/M83,"0")</f>
        <v>0</v>
      </c>
    </row>
    <row r="84" spans="1:18" ht="17.399999999999999" x14ac:dyDescent="0.3">
      <c r="A84" s="148" t="s">
        <v>91</v>
      </c>
      <c r="B84" s="149" t="str">
        <f>[1]Spelers!D8</f>
        <v>Maarten v Gompel</v>
      </c>
      <c r="C84" s="150">
        <f>[1]Spelers!F8</f>
        <v>0.4</v>
      </c>
      <c r="D84" s="151"/>
      <c r="E84" s="151"/>
      <c r="F84" s="150" t="e">
        <f>E84/H84</f>
        <v>#DIV/0!</v>
      </c>
      <c r="G84" s="152" t="str">
        <f>IF(E84&gt;0,F84/C84,"0")</f>
        <v>0</v>
      </c>
      <c r="H84" s="151"/>
      <c r="I84" s="153" t="str">
        <f>IF(E84&gt;0,V84+W84,"0")</f>
        <v>0</v>
      </c>
      <c r="J84" s="154" t="s">
        <v>47</v>
      </c>
      <c r="K84" s="153" t="str">
        <f>IF(O84&gt;0,X84+Y84,"0")</f>
        <v>0</v>
      </c>
      <c r="L84" s="149" t="str">
        <f>[1]Spelers!D4</f>
        <v>Ad Vermeer</v>
      </c>
      <c r="M84" s="150">
        <f>[1]Spelers!F4</f>
        <v>0.83299999999999996</v>
      </c>
      <c r="N84" s="151"/>
      <c r="O84" s="151"/>
      <c r="P84" s="150" t="e">
        <f>O84/H84</f>
        <v>#DIV/0!</v>
      </c>
      <c r="Q84" s="152" t="str">
        <f>IF(O84&gt;0,P84/M84,"0")</f>
        <v>0</v>
      </c>
    </row>
    <row r="85" spans="1:18" ht="17.399999999999999" x14ac:dyDescent="0.3">
      <c r="A85" s="148"/>
      <c r="B85" s="149" t="str">
        <f>[1]Spelers!D9</f>
        <v>Rens van Herpt</v>
      </c>
      <c r="C85" s="150">
        <f>[1]Spelers!F9</f>
        <v>0.4</v>
      </c>
      <c r="D85" s="151"/>
      <c r="E85" s="151"/>
      <c r="F85" s="150" t="e">
        <f>E85/H85</f>
        <v>#DIV/0!</v>
      </c>
      <c r="G85" s="152" t="str">
        <f>IF(E85&gt;0,F85/C85,"0")</f>
        <v>0</v>
      </c>
      <c r="H85" s="151"/>
      <c r="I85" s="153" t="str">
        <f>IF(E85&gt;0,V85+W85,"0")</f>
        <v>0</v>
      </c>
      <c r="J85" s="154" t="s">
        <v>47</v>
      </c>
      <c r="K85" s="153" t="str">
        <f>IF(O85&gt;0,X85+Y85,"0")</f>
        <v>0</v>
      </c>
      <c r="L85" s="149" t="str">
        <f>[1]Spelers!D12</f>
        <v>Jan Minnen</v>
      </c>
      <c r="M85" s="150">
        <f>[1]Spelers!F12</f>
        <v>0.33300000000000002</v>
      </c>
      <c r="N85" s="151"/>
      <c r="O85" s="151"/>
      <c r="P85" s="150" t="e">
        <f>O85/H85</f>
        <v>#DIV/0!</v>
      </c>
      <c r="Q85" s="152" t="str">
        <f>IF(O85&gt;0,P85/M85,"0")</f>
        <v>0</v>
      </c>
    </row>
    <row r="86" spans="1:18" ht="17.399999999999999" x14ac:dyDescent="0.3">
      <c r="A86" s="148"/>
      <c r="B86" s="149" t="str">
        <f>[1]Spelers!D24</f>
        <v>Theo Sanders</v>
      </c>
      <c r="C86" s="150">
        <f>[1]Spelers!F24</f>
        <v>0.55000000000000004</v>
      </c>
      <c r="D86" s="151"/>
      <c r="E86" s="151"/>
      <c r="F86" s="150" t="e">
        <f>E86/H86</f>
        <v>#DIV/0!</v>
      </c>
      <c r="G86" s="152" t="str">
        <f>IF(E86&gt;0,F86/C86,"0")</f>
        <v>0</v>
      </c>
      <c r="H86" s="151"/>
      <c r="I86" s="153" t="str">
        <f>IF(E86&gt;0,V86+W86,"0")</f>
        <v>0</v>
      </c>
      <c r="J86" s="154" t="s">
        <v>47</v>
      </c>
      <c r="K86" s="153" t="str">
        <f>IF(O86&gt;0,X86+Y86,"0")</f>
        <v>0</v>
      </c>
      <c r="L86" s="149" t="str">
        <f>[1]Spelers!D11</f>
        <v>Frie van Herk</v>
      </c>
      <c r="M86" s="150">
        <f>[1]Spelers!F11</f>
        <v>0.4</v>
      </c>
      <c r="N86" s="151"/>
      <c r="O86" s="151"/>
      <c r="P86" s="150" t="e">
        <f>O86/H86</f>
        <v>#DIV/0!</v>
      </c>
      <c r="Q86" s="152" t="str">
        <f>IF(O86&gt;0,P86/M86,"0")</f>
        <v>0</v>
      </c>
    </row>
    <row r="87" spans="1:18" ht="17.399999999999999" x14ac:dyDescent="0.3">
      <c r="A87" s="156"/>
      <c r="B87" s="157"/>
      <c r="C87" s="158"/>
      <c r="D87" s="159"/>
      <c r="E87" s="159"/>
      <c r="F87" s="158"/>
      <c r="G87" s="160"/>
      <c r="H87" s="159"/>
      <c r="I87" s="161"/>
      <c r="J87" s="162"/>
      <c r="K87" s="161"/>
      <c r="L87" s="157"/>
      <c r="M87" s="158"/>
      <c r="N87" s="159"/>
      <c r="O87" s="159"/>
      <c r="P87" s="158"/>
      <c r="Q87" s="160"/>
    </row>
    <row r="88" spans="1:18" ht="17.399999999999999" x14ac:dyDescent="0.3">
      <c r="A88" s="148"/>
      <c r="B88" s="149" t="str">
        <f>[1]Spelers!D13</f>
        <v>Jan Zijlmans</v>
      </c>
      <c r="C88" s="150">
        <f>[1]Spelers!F13</f>
        <v>0.33300000000000002</v>
      </c>
      <c r="D88" s="151"/>
      <c r="E88" s="151"/>
      <c r="F88" s="150" t="e">
        <f t="shared" ref="F88:F98" si="6">E88/H88</f>
        <v>#DIV/0!</v>
      </c>
      <c r="G88" s="152" t="str">
        <f>IF(E88&gt;0,F88/C88,"0")</f>
        <v>0</v>
      </c>
      <c r="H88" s="151"/>
      <c r="I88" s="153" t="str">
        <f>IF(E88&gt;0,V88+W88,"0")</f>
        <v>0</v>
      </c>
      <c r="J88" s="154" t="s">
        <v>47</v>
      </c>
      <c r="K88" s="153" t="str">
        <f>IF(O88&gt;0,X88+Y88,"0")</f>
        <v>0</v>
      </c>
      <c r="L88" s="149" t="str">
        <f>[1]Spelers!D11</f>
        <v>Frie van Herk</v>
      </c>
      <c r="M88" s="150">
        <f>[1]Spelers!F11</f>
        <v>0.4</v>
      </c>
      <c r="N88" s="151"/>
      <c r="O88" s="151"/>
      <c r="P88" s="150" t="e">
        <f>O88/H88</f>
        <v>#DIV/0!</v>
      </c>
      <c r="Q88" s="152" t="str">
        <f>IF(O88&gt;0,P88/M88,"0")</f>
        <v>0</v>
      </c>
    </row>
    <row r="89" spans="1:18" ht="17.399999999999999" x14ac:dyDescent="0.3">
      <c r="A89" s="148"/>
      <c r="B89" s="149" t="str">
        <f>[1]Spelers!D12</f>
        <v>Jan Minnen</v>
      </c>
      <c r="C89" s="150">
        <f>[1]Spelers!F12</f>
        <v>0.33300000000000002</v>
      </c>
      <c r="D89" s="151"/>
      <c r="E89" s="151"/>
      <c r="F89" s="150" t="e">
        <f t="shared" si="6"/>
        <v>#DIV/0!</v>
      </c>
      <c r="G89" s="152" t="str">
        <f>IF(E89&gt;0,F89/C89,"0")</f>
        <v>0</v>
      </c>
      <c r="H89" s="151"/>
      <c r="I89" s="153" t="str">
        <f>IF(E89&gt;0,V89+W89,"0")</f>
        <v>0</v>
      </c>
      <c r="J89" s="154" t="s">
        <v>47</v>
      </c>
      <c r="K89" s="153" t="str">
        <f>IF(O89&gt;0,X89+Y89,"0")</f>
        <v>0</v>
      </c>
      <c r="L89" s="149" t="str">
        <f>[1]Spelers!D24</f>
        <v>Theo Sanders</v>
      </c>
      <c r="M89" s="150">
        <f>[1]Spelers!F24</f>
        <v>0.55000000000000004</v>
      </c>
      <c r="N89" s="151"/>
      <c r="O89" s="151"/>
      <c r="P89" s="150" t="e">
        <f>O89/H89</f>
        <v>#DIV/0!</v>
      </c>
      <c r="Q89" s="152" t="str">
        <f>IF(O89&gt;0,P89/M89,"0")</f>
        <v>0</v>
      </c>
    </row>
    <row r="90" spans="1:18" ht="17.399999999999999" x14ac:dyDescent="0.3">
      <c r="A90" s="148" t="s">
        <v>92</v>
      </c>
      <c r="B90" s="149" t="str">
        <f>[1]Spelers!D4</f>
        <v>Ad Vermeer</v>
      </c>
      <c r="C90" s="150">
        <f>[1]Spelers!F4</f>
        <v>0.83299999999999996</v>
      </c>
      <c r="D90" s="151"/>
      <c r="E90" s="151"/>
      <c r="F90" s="150" t="e">
        <f t="shared" si="6"/>
        <v>#DIV/0!</v>
      </c>
      <c r="G90" s="152" t="str">
        <f>IF(E90&gt;0,F90/C90,"0")</f>
        <v>0</v>
      </c>
      <c r="H90" s="151"/>
      <c r="I90" s="153" t="str">
        <f>IF(E90&gt;0,V90+W90,"0")</f>
        <v>0</v>
      </c>
      <c r="J90" s="154" t="s">
        <v>47</v>
      </c>
      <c r="K90" s="153" t="str">
        <f>IF(O90&gt;0,X90+Y90,"0")</f>
        <v>0</v>
      </c>
      <c r="L90" s="149" t="str">
        <f>[1]Spelers!D9</f>
        <v>Rens van Herpt</v>
      </c>
      <c r="M90" s="150">
        <f>[1]Spelers!F9</f>
        <v>0.4</v>
      </c>
      <c r="N90" s="151"/>
      <c r="O90" s="151"/>
      <c r="P90" s="150" t="e">
        <f>O90/H90</f>
        <v>#DIV/0!</v>
      </c>
      <c r="Q90" s="152" t="str">
        <f>IF(O90&gt;0,P90/M90,"0")</f>
        <v>0</v>
      </c>
    </row>
    <row r="91" spans="1:18" ht="17.399999999999999" x14ac:dyDescent="0.3">
      <c r="A91" s="148"/>
      <c r="B91" s="149" t="str">
        <f>[1]Spelers!D5</f>
        <v>Wietje Kaethoven</v>
      </c>
      <c r="C91" s="150">
        <f>[1]Spelers!F5</f>
        <v>0.63300000000000001</v>
      </c>
      <c r="D91" s="151"/>
      <c r="E91" s="151"/>
      <c r="F91" s="150" t="e">
        <f t="shared" si="6"/>
        <v>#DIV/0!</v>
      </c>
      <c r="G91" s="152" t="str">
        <f>IF(E91&gt;0,F91/C91,"0")</f>
        <v>0</v>
      </c>
      <c r="H91" s="151"/>
      <c r="I91" s="153" t="str">
        <f>IF(E91&gt;0,V91+W91,"0")</f>
        <v>0</v>
      </c>
      <c r="J91" s="154" t="s">
        <v>47</v>
      </c>
      <c r="K91" s="153" t="str">
        <f>IF(O91&gt;0,X91+Y91,"0")</f>
        <v>0</v>
      </c>
      <c r="L91" s="149" t="str">
        <f>[1]Spelers!D8</f>
        <v>Maarten v Gompel</v>
      </c>
      <c r="M91" s="150">
        <f>[1]Spelers!F8</f>
        <v>0.4</v>
      </c>
      <c r="N91" s="151"/>
      <c r="O91" s="151"/>
      <c r="P91" s="150" t="e">
        <f>O91/H91</f>
        <v>#DIV/0!</v>
      </c>
      <c r="Q91" s="152" t="str">
        <f>IF(O91&gt;0,P91/M91,"0")</f>
        <v>0</v>
      </c>
    </row>
    <row r="92" spans="1:18" ht="17.399999999999999" x14ac:dyDescent="0.3">
      <c r="A92" s="148"/>
      <c r="B92" s="149" t="str">
        <f>[1]Spelers!D6</f>
        <v>Rinus v Bommel</v>
      </c>
      <c r="C92" s="150">
        <f>[1]Spelers!F6</f>
        <v>0.46600000000000003</v>
      </c>
      <c r="D92" s="151"/>
      <c r="E92" s="151"/>
      <c r="F92" s="150" t="e">
        <f t="shared" si="6"/>
        <v>#DIV/0!</v>
      </c>
      <c r="G92" s="152" t="str">
        <f>IF(E92&gt;0,F92/C92,"0")</f>
        <v>0</v>
      </c>
      <c r="H92" s="151"/>
      <c r="I92" s="153" t="str">
        <f>IF(E92&gt;0,V92+W92,"0")</f>
        <v>0</v>
      </c>
      <c r="J92" s="154" t="s">
        <v>47</v>
      </c>
      <c r="K92" s="153" t="str">
        <f>IF(O92&gt;0,X92+Y92,"0")</f>
        <v>0</v>
      </c>
      <c r="L92" s="149" t="str">
        <f>[1]Spelers!D7</f>
        <v>Ad Kokx</v>
      </c>
      <c r="M92" s="150">
        <f>[1]Spelers!F7</f>
        <v>0.433</v>
      </c>
      <c r="N92" s="151"/>
      <c r="O92" s="151"/>
      <c r="P92" s="150" t="e">
        <f>O92/H92</f>
        <v>#DIV/0!</v>
      </c>
      <c r="Q92" s="152" t="str">
        <f>IF(O92&gt;0,P92/M92,"0")</f>
        <v>0</v>
      </c>
    </row>
    <row r="93" spans="1:18" ht="17.399999999999999" x14ac:dyDescent="0.3">
      <c r="A93" s="156"/>
      <c r="B93" s="157"/>
      <c r="C93" s="158"/>
      <c r="D93" s="159"/>
      <c r="E93" s="159"/>
      <c r="F93" s="158"/>
      <c r="G93" s="160"/>
      <c r="H93" s="159"/>
      <c r="I93" s="161"/>
      <c r="J93" s="162"/>
      <c r="K93" s="161"/>
      <c r="L93" s="157"/>
      <c r="M93" s="158"/>
      <c r="N93" s="159"/>
      <c r="O93" s="159"/>
      <c r="P93" s="158"/>
      <c r="Q93" s="160"/>
    </row>
    <row r="94" spans="1:18" ht="17.399999999999999" x14ac:dyDescent="0.3">
      <c r="A94" s="148"/>
      <c r="B94" s="149" t="str">
        <f>[1]Spelers!D7</f>
        <v>Ad Kokx</v>
      </c>
      <c r="C94" s="150">
        <f>[1]Spelers!F7</f>
        <v>0.433</v>
      </c>
      <c r="D94" s="151"/>
      <c r="E94" s="151"/>
      <c r="F94" s="150" t="e">
        <f t="shared" si="6"/>
        <v>#DIV/0!</v>
      </c>
      <c r="G94" s="152" t="str">
        <f>IF(E94&gt;0,F94/C94,"0")</f>
        <v>0</v>
      </c>
      <c r="H94" s="151"/>
      <c r="I94" s="153" t="str">
        <f>IF(E94&gt;0,V94+W94,"0")</f>
        <v>0</v>
      </c>
      <c r="J94" s="154" t="s">
        <v>47</v>
      </c>
      <c r="K94" s="153" t="str">
        <f>IF(O94&gt;0,X94+Y94,"0")</f>
        <v>0</v>
      </c>
      <c r="L94" s="149" t="str">
        <f>[1]Spelers!D13</f>
        <v>Jan Zijlmans</v>
      </c>
      <c r="M94" s="150">
        <f>[1]Spelers!F13</f>
        <v>0.33300000000000002</v>
      </c>
      <c r="N94" s="151"/>
      <c r="O94" s="151"/>
      <c r="P94" s="150" t="e">
        <f>O94/H94</f>
        <v>#DIV/0!</v>
      </c>
      <c r="Q94" s="152" t="str">
        <f>IF(O94&gt;0,P94/M94,"0")</f>
        <v>0</v>
      </c>
    </row>
    <row r="95" spans="1:18" ht="17.399999999999999" x14ac:dyDescent="0.3">
      <c r="A95" s="148"/>
      <c r="B95" s="149" t="str">
        <f>[1]Spelers!D8</f>
        <v>Maarten v Gompel</v>
      </c>
      <c r="C95" s="150">
        <f>[1]Spelers!F8</f>
        <v>0.4</v>
      </c>
      <c r="D95" s="151"/>
      <c r="E95" s="151"/>
      <c r="F95" s="150" t="e">
        <f t="shared" si="6"/>
        <v>#DIV/0!</v>
      </c>
      <c r="G95" s="152" t="str">
        <f>IF(E95&gt;0,F95/C95,"0")</f>
        <v>0</v>
      </c>
      <c r="H95" s="151"/>
      <c r="I95" s="153" t="str">
        <f>IF(E95&gt;0,V95+W95,"0")</f>
        <v>0</v>
      </c>
      <c r="J95" s="154" t="s">
        <v>47</v>
      </c>
      <c r="K95" s="153" t="str">
        <f>IF(O95&gt;0,X95+Y95,"0")</f>
        <v>0</v>
      </c>
      <c r="L95" s="149" t="str">
        <f>[1]Spelers!D6</f>
        <v>Rinus v Bommel</v>
      </c>
      <c r="M95" s="150">
        <f>[1]Spelers!F6</f>
        <v>0.46600000000000003</v>
      </c>
      <c r="N95" s="151"/>
      <c r="O95" s="151"/>
      <c r="P95" s="150" t="e">
        <f>O95/H95</f>
        <v>#DIV/0!</v>
      </c>
      <c r="Q95" s="152" t="str">
        <f>IF(O95&gt;0,P95/M95,"0")</f>
        <v>0</v>
      </c>
    </row>
    <row r="96" spans="1:18" ht="17.399999999999999" x14ac:dyDescent="0.3">
      <c r="A96" s="148" t="s">
        <v>93</v>
      </c>
      <c r="B96" s="149" t="str">
        <f>[1]Spelers!D9</f>
        <v>Rens van Herpt</v>
      </c>
      <c r="C96" s="150">
        <f>[1]Spelers!F9</f>
        <v>0.4</v>
      </c>
      <c r="D96" s="151"/>
      <c r="E96" s="151"/>
      <c r="F96" s="150" t="e">
        <f t="shared" si="6"/>
        <v>#DIV/0!</v>
      </c>
      <c r="G96" s="152" t="str">
        <f>IF(E96&gt;0,F96/C96,"0")</f>
        <v>0</v>
      </c>
      <c r="H96" s="151"/>
      <c r="I96" s="153" t="str">
        <f>IF(E96&gt;0,V96+W96,"0")</f>
        <v>0</v>
      </c>
      <c r="J96" s="154" t="s">
        <v>47</v>
      </c>
      <c r="K96" s="153" t="str">
        <f>IF(O96&gt;0,X96+Y96,"0")</f>
        <v>0</v>
      </c>
      <c r="L96" s="149" t="str">
        <f>[1]Spelers!D5</f>
        <v>Wietje Kaethoven</v>
      </c>
      <c r="M96" s="150">
        <f>[1]Spelers!F5</f>
        <v>0.63300000000000001</v>
      </c>
      <c r="N96" s="151"/>
      <c r="O96" s="151"/>
      <c r="P96" s="150" t="e">
        <f>O96/H96</f>
        <v>#DIV/0!</v>
      </c>
      <c r="Q96" s="152" t="str">
        <f>IF(O96&gt;0,P96/M96,"0")</f>
        <v>0</v>
      </c>
    </row>
    <row r="97" spans="1:18" ht="17.399999999999999" x14ac:dyDescent="0.3">
      <c r="A97" s="148"/>
      <c r="B97" s="149" t="str">
        <f>[1]Spelers!D24</f>
        <v>Theo Sanders</v>
      </c>
      <c r="C97" s="150">
        <f>[1]Spelers!F24</f>
        <v>0.55000000000000004</v>
      </c>
      <c r="D97" s="151">
        <v>3</v>
      </c>
      <c r="E97" s="151">
        <v>12</v>
      </c>
      <c r="F97" s="150">
        <f t="shared" si="6"/>
        <v>0.4</v>
      </c>
      <c r="G97" s="152">
        <f>IF(E97&gt;0,F97/C97,"0")</f>
        <v>0.72727272727272729</v>
      </c>
      <c r="H97" s="151">
        <v>30</v>
      </c>
      <c r="I97" s="153">
        <f>IF(E97&gt;0,V97+W97,"0")</f>
        <v>0</v>
      </c>
      <c r="J97" s="154" t="s">
        <v>47</v>
      </c>
      <c r="K97" s="153">
        <f>IF(O97&gt;0,X97+Y97,"0")</f>
        <v>0</v>
      </c>
      <c r="L97" s="149" t="str">
        <f>[1]Spelers!D4</f>
        <v>Ad Vermeer</v>
      </c>
      <c r="M97" s="150">
        <f>[1]Spelers!F4</f>
        <v>0.83299999999999996</v>
      </c>
      <c r="N97" s="151">
        <v>3</v>
      </c>
      <c r="O97" s="151">
        <v>22</v>
      </c>
      <c r="P97" s="150">
        <f>O97/H97</f>
        <v>0.73333333333333328</v>
      </c>
      <c r="Q97" s="152">
        <f>IF(O97&gt;0,P97/M97,"0")</f>
        <v>0.8803521408563425</v>
      </c>
    </row>
    <row r="98" spans="1:18" ht="17.399999999999999" x14ac:dyDescent="0.3">
      <c r="A98" s="148"/>
      <c r="B98" s="149" t="str">
        <f>[1]Spelers!D11</f>
        <v>Frie van Herk</v>
      </c>
      <c r="C98" s="150">
        <f>[1]Spelers!F11</f>
        <v>0.4</v>
      </c>
      <c r="D98" s="151"/>
      <c r="E98" s="151"/>
      <c r="F98" s="150" t="e">
        <f t="shared" si="6"/>
        <v>#DIV/0!</v>
      </c>
      <c r="G98" s="152" t="str">
        <f>IF(E98&gt;0,F98/C98,"0")</f>
        <v>0</v>
      </c>
      <c r="H98" s="151"/>
      <c r="I98" s="153" t="str">
        <f>IF(E98&gt;0,V98+W98,"0")</f>
        <v>0</v>
      </c>
      <c r="J98" s="154" t="s">
        <v>47</v>
      </c>
      <c r="K98" s="153" t="str">
        <f>IF(O98&gt;0,X98+Y98,"0")</f>
        <v>0</v>
      </c>
      <c r="L98" s="149" t="str">
        <f>[1]Spelers!D12</f>
        <v>Jan Minnen</v>
      </c>
      <c r="M98" s="150">
        <f>[1]Spelers!F12</f>
        <v>0.33300000000000002</v>
      </c>
      <c r="N98" s="151"/>
      <c r="O98" s="151"/>
      <c r="P98" s="150" t="e">
        <f>O98/H98</f>
        <v>#DIV/0!</v>
      </c>
      <c r="Q98" s="152" t="str">
        <f>IF(O98&gt;0,P98/M98,"0")</f>
        <v>0</v>
      </c>
    </row>
    <row r="99" spans="1:18" ht="17.399999999999999" x14ac:dyDescent="0.3">
      <c r="A99" s="156"/>
      <c r="B99" s="157"/>
      <c r="C99" s="158"/>
      <c r="D99" s="159"/>
      <c r="E99" s="159"/>
      <c r="F99" s="158"/>
      <c r="G99" s="160"/>
      <c r="H99" s="159"/>
      <c r="I99" s="161"/>
      <c r="J99" s="162"/>
      <c r="K99" s="161"/>
      <c r="L99" s="157"/>
      <c r="M99" s="158"/>
      <c r="N99" s="159"/>
      <c r="O99" s="159"/>
      <c r="P99" s="158"/>
      <c r="Q99" s="160"/>
    </row>
    <row r="100" spans="1:18" ht="17.399999999999999" x14ac:dyDescent="0.3">
      <c r="A100" s="148"/>
      <c r="B100" s="149" t="str">
        <f>[1]Spelers!D13</f>
        <v>Jan Zijlmans</v>
      </c>
      <c r="C100" s="150">
        <f>[1]Spelers!F13</f>
        <v>0.33300000000000002</v>
      </c>
      <c r="D100" s="151"/>
      <c r="E100" s="151"/>
      <c r="F100" s="150" t="e">
        <f>E100/H100</f>
        <v>#DIV/0!</v>
      </c>
      <c r="G100" s="152" t="str">
        <f>IF(E100&gt;0,F100/C100,"0")</f>
        <v>0</v>
      </c>
      <c r="H100" s="151"/>
      <c r="I100" s="153" t="str">
        <f>IF(E100&gt;0,V100+W100,"0")</f>
        <v>0</v>
      </c>
      <c r="J100" s="154" t="s">
        <v>47</v>
      </c>
      <c r="K100" s="153" t="str">
        <f>IF(O100&gt;0,X100+Y100,"0")</f>
        <v>0</v>
      </c>
      <c r="L100" s="149" t="str">
        <f>[1]Spelers!D12</f>
        <v>Jan Minnen</v>
      </c>
      <c r="M100" s="150">
        <f>[1]Spelers!F12</f>
        <v>0.33300000000000002</v>
      </c>
      <c r="N100" s="151"/>
      <c r="O100" s="151"/>
      <c r="P100" s="150" t="e">
        <f>O100/H100</f>
        <v>#DIV/0!</v>
      </c>
      <c r="Q100" s="152" t="str">
        <f>IF(O100&gt;0,P100/M100,"0")</f>
        <v>0</v>
      </c>
    </row>
    <row r="101" spans="1:18" ht="17.399999999999999" x14ac:dyDescent="0.3">
      <c r="A101" s="148"/>
      <c r="B101" s="149" t="str">
        <f>[1]Spelers!D4</f>
        <v>Ad Vermeer</v>
      </c>
      <c r="C101" s="150">
        <f>[1]Spelers!F4</f>
        <v>0.83299999999999996</v>
      </c>
      <c r="D101" s="151"/>
      <c r="E101" s="151"/>
      <c r="F101" s="150" t="e">
        <f>E101/H101</f>
        <v>#DIV/0!</v>
      </c>
      <c r="G101" s="152" t="str">
        <f>IF(E101&gt;0,F101/C101,"0")</f>
        <v>0</v>
      </c>
      <c r="H101" s="151"/>
      <c r="I101" s="153" t="str">
        <f>IF(E101&gt;0,V101+W101,"0")</f>
        <v>0</v>
      </c>
      <c r="J101" s="154" t="s">
        <v>47</v>
      </c>
      <c r="K101" s="153" t="str">
        <f>IF(O101&gt;0,X101+Y101,"0")</f>
        <v>0</v>
      </c>
      <c r="L101" s="149" t="str">
        <f>[1]Spelers!D11</f>
        <v>Frie van Herk</v>
      </c>
      <c r="M101" s="150">
        <f>[1]Spelers!F11</f>
        <v>0.4</v>
      </c>
      <c r="N101" s="151"/>
      <c r="O101" s="151"/>
      <c r="P101" s="150" t="e">
        <f>O101/H101</f>
        <v>#DIV/0!</v>
      </c>
      <c r="Q101" s="152" t="str">
        <f>IF(O101&gt;0,P101/M101,"0")</f>
        <v>0</v>
      </c>
    </row>
    <row r="102" spans="1:18" ht="17.399999999999999" x14ac:dyDescent="0.3">
      <c r="A102" s="148" t="s">
        <v>94</v>
      </c>
      <c r="B102" s="149" t="str">
        <f>[1]Spelers!D5</f>
        <v>Wietje Kaethoven</v>
      </c>
      <c r="C102" s="150">
        <f>[1]Spelers!F5</f>
        <v>0.63300000000000001</v>
      </c>
      <c r="D102" s="151"/>
      <c r="E102" s="151"/>
      <c r="F102" s="150" t="e">
        <f>E102/H102</f>
        <v>#DIV/0!</v>
      </c>
      <c r="G102" s="152" t="str">
        <f>IF(E102&gt;0,F102/C102,"0")</f>
        <v>0</v>
      </c>
      <c r="H102" s="151"/>
      <c r="I102" s="153" t="str">
        <f>IF(E102&gt;0,V102+W102,"0")</f>
        <v>0</v>
      </c>
      <c r="J102" s="154" t="s">
        <v>47</v>
      </c>
      <c r="K102" s="153" t="str">
        <f>IF(O102&gt;0,X102+Y102,"0")</f>
        <v>0</v>
      </c>
      <c r="L102" s="149" t="str">
        <f>[1]Spelers!D24</f>
        <v>Theo Sanders</v>
      </c>
      <c r="M102" s="150">
        <f>[1]Spelers!F24</f>
        <v>0.55000000000000004</v>
      </c>
      <c r="N102" s="151"/>
      <c r="O102" s="151"/>
      <c r="P102" s="150" t="e">
        <f>O102/H102</f>
        <v>#DIV/0!</v>
      </c>
      <c r="Q102" s="152" t="str">
        <f>IF(O102&gt;0,P102/M102,"0")</f>
        <v>0</v>
      </c>
    </row>
    <row r="103" spans="1:18" ht="17.399999999999999" x14ac:dyDescent="0.3">
      <c r="A103" s="148"/>
      <c r="B103" s="149" t="str">
        <f>[1]Spelers!D6</f>
        <v>Rinus v Bommel</v>
      </c>
      <c r="C103" s="150">
        <f>[1]Spelers!F6</f>
        <v>0.46600000000000003</v>
      </c>
      <c r="D103" s="151"/>
      <c r="E103" s="151"/>
      <c r="F103" s="150" t="e">
        <f>E103/H103</f>
        <v>#DIV/0!</v>
      </c>
      <c r="G103" s="152" t="str">
        <f>IF(E103&gt;0,F103/C103,"0")</f>
        <v>0</v>
      </c>
      <c r="H103" s="151"/>
      <c r="I103" s="153" t="str">
        <f>IF(E103&gt;0,V103+W103,"0")</f>
        <v>0</v>
      </c>
      <c r="J103" s="154" t="s">
        <v>47</v>
      </c>
      <c r="K103" s="153" t="str">
        <f>IF(O103&gt;0,X103+Y103,"0")</f>
        <v>0</v>
      </c>
      <c r="L103" s="149" t="str">
        <f>[1]Spelers!D9</f>
        <v>Rens van Herpt</v>
      </c>
      <c r="M103" s="150">
        <f>[1]Spelers!F9</f>
        <v>0.4</v>
      </c>
      <c r="N103" s="151"/>
      <c r="O103" s="151"/>
      <c r="P103" s="150" t="e">
        <f>O103/H103</f>
        <v>#DIV/0!</v>
      </c>
      <c r="Q103" s="152" t="str">
        <f>IF(O103&gt;0,P103/M103,"0")</f>
        <v>0</v>
      </c>
    </row>
    <row r="104" spans="1:18" ht="17.399999999999999" x14ac:dyDescent="0.3">
      <c r="A104" s="148"/>
      <c r="B104" s="149" t="str">
        <f>[1]Spelers!D7</f>
        <v>Ad Kokx</v>
      </c>
      <c r="C104" s="150">
        <f>[1]Spelers!F7</f>
        <v>0.433</v>
      </c>
      <c r="D104" s="151"/>
      <c r="E104" s="151"/>
      <c r="F104" s="150" t="e">
        <f>E104/H104</f>
        <v>#DIV/0!</v>
      </c>
      <c r="G104" s="152" t="str">
        <f>IF(E104&gt;0,F104/C104,"0")</f>
        <v>0</v>
      </c>
      <c r="H104" s="151"/>
      <c r="I104" s="153" t="str">
        <f>IF(E104&gt;0,V104+W104,"0")</f>
        <v>0</v>
      </c>
      <c r="J104" s="154" t="s">
        <v>47</v>
      </c>
      <c r="K104" s="153" t="str">
        <f>IF(O104&gt;0,X104+Y104,"0")</f>
        <v>0</v>
      </c>
      <c r="L104" s="149" t="str">
        <f>[1]Spelers!D8</f>
        <v>Maarten v Gompel</v>
      </c>
      <c r="M104" s="150">
        <f>[1]Spelers!F8</f>
        <v>0.4</v>
      </c>
      <c r="N104" s="151"/>
      <c r="O104" s="151"/>
      <c r="P104" s="150" t="e">
        <f>O104/H104</f>
        <v>#DIV/0!</v>
      </c>
      <c r="Q104" s="152" t="str">
        <f>IF(O104&gt;0,P104/M104,"0")</f>
        <v>0</v>
      </c>
    </row>
    <row r="105" spans="1:18" ht="17.399999999999999" x14ac:dyDescent="0.3">
      <c r="A105" s="156"/>
      <c r="B105" s="157"/>
      <c r="C105" s="158"/>
      <c r="D105" s="159"/>
      <c r="E105" s="159"/>
      <c r="F105" s="158"/>
      <c r="G105" s="160"/>
      <c r="H105" s="159"/>
      <c r="I105" s="161"/>
      <c r="J105" s="162"/>
      <c r="K105" s="161"/>
      <c r="L105" s="157"/>
      <c r="M105" s="158"/>
      <c r="N105" s="159"/>
      <c r="O105" s="159"/>
      <c r="P105" s="158"/>
      <c r="Q105" s="160"/>
    </row>
    <row r="106" spans="1:18" ht="17.399999999999999" x14ac:dyDescent="0.3">
      <c r="A106" s="148"/>
      <c r="B106" s="149" t="str">
        <f>[1]Spelers!D8</f>
        <v>Maarten v Gompel</v>
      </c>
      <c r="C106" s="150">
        <f>[1]Spelers!F8</f>
        <v>0.4</v>
      </c>
      <c r="D106" s="151"/>
      <c r="E106" s="151"/>
      <c r="F106" s="150" t="e">
        <f>E106/H106</f>
        <v>#DIV/0!</v>
      </c>
      <c r="G106" s="152" t="str">
        <f>IF(E106&gt;0,F106/C106,"0")</f>
        <v>0</v>
      </c>
      <c r="H106" s="151"/>
      <c r="I106" s="153" t="str">
        <f>IF(E106&gt;0,V106+W106,"0")</f>
        <v>0</v>
      </c>
      <c r="J106" s="154" t="s">
        <v>47</v>
      </c>
      <c r="K106" s="153" t="str">
        <f>IF(O106&gt;0,X106+Y106,"0")</f>
        <v>0</v>
      </c>
      <c r="L106" s="149" t="str">
        <f>[1]Spelers!D13</f>
        <v>Jan Zijlmans</v>
      </c>
      <c r="M106" s="150">
        <f>[1]Spelers!F13</f>
        <v>0.33300000000000002</v>
      </c>
      <c r="N106" s="151"/>
      <c r="O106" s="151"/>
      <c r="P106" s="150" t="e">
        <f>O106/H106</f>
        <v>#DIV/0!</v>
      </c>
      <c r="Q106" s="152" t="str">
        <f>IF(O106&gt;0,P106/M106,"0")</f>
        <v>0</v>
      </c>
    </row>
    <row r="107" spans="1:18" ht="17.399999999999999" x14ac:dyDescent="0.3">
      <c r="A107" s="148"/>
      <c r="B107" s="149" t="str">
        <f>[1]Spelers!D9</f>
        <v>Rens van Herpt</v>
      </c>
      <c r="C107" s="150">
        <f>[1]Spelers!F9</f>
        <v>0.4</v>
      </c>
      <c r="D107" s="151"/>
      <c r="E107" s="151"/>
      <c r="F107" s="150" t="e">
        <f>E107/H107</f>
        <v>#DIV/0!</v>
      </c>
      <c r="G107" s="152" t="str">
        <f>IF(E107&gt;0,F107/C107,"0")</f>
        <v>0</v>
      </c>
      <c r="H107" s="151"/>
      <c r="I107" s="153" t="str">
        <f>IF(E107&gt;0,V107+W107,"0")</f>
        <v>0</v>
      </c>
      <c r="J107" s="154" t="s">
        <v>47</v>
      </c>
      <c r="K107" s="153" t="str">
        <f>IF(O107&gt;0,X107+Y107,"0")</f>
        <v>0</v>
      </c>
      <c r="L107" s="149" t="str">
        <f>[1]Spelers!D7</f>
        <v>Ad Kokx</v>
      </c>
      <c r="M107" s="150">
        <f>[1]Spelers!F7</f>
        <v>0.433</v>
      </c>
      <c r="N107" s="151"/>
      <c r="O107" s="151"/>
      <c r="P107" s="150" t="e">
        <f>O107/H107</f>
        <v>#DIV/0!</v>
      </c>
      <c r="Q107" s="152" t="str">
        <f>IF(O107&gt;0,P107/M107,"0")</f>
        <v>0</v>
      </c>
      <c r="R107" s="73"/>
    </row>
    <row r="108" spans="1:18" ht="17.399999999999999" x14ac:dyDescent="0.3">
      <c r="A108" s="148" t="s">
        <v>95</v>
      </c>
      <c r="B108" s="149" t="str">
        <f>[1]Spelers!D24</f>
        <v>Theo Sanders</v>
      </c>
      <c r="C108" s="150">
        <f>[1]Spelers!F24</f>
        <v>0.55000000000000004</v>
      </c>
      <c r="D108" s="151"/>
      <c r="E108" s="151"/>
      <c r="F108" s="150" t="e">
        <f>E108/H108</f>
        <v>#DIV/0!</v>
      </c>
      <c r="G108" s="152" t="str">
        <f>IF(E108&gt;0,F108/C108,"0")</f>
        <v>0</v>
      </c>
      <c r="H108" s="151"/>
      <c r="I108" s="153" t="str">
        <f>IF(E108&gt;0,V108+W108,"0")</f>
        <v>0</v>
      </c>
      <c r="J108" s="154" t="s">
        <v>47</v>
      </c>
      <c r="K108" s="153" t="str">
        <f>IF(O108&gt;0,X108+Y108,"0")</f>
        <v>0</v>
      </c>
      <c r="L108" s="149" t="str">
        <f>[1]Spelers!D6</f>
        <v>Rinus v Bommel</v>
      </c>
      <c r="M108" s="150">
        <f>[1]Spelers!F6</f>
        <v>0.46600000000000003</v>
      </c>
      <c r="N108" s="151"/>
      <c r="O108" s="151"/>
      <c r="P108" s="150" t="e">
        <f>O108/H108</f>
        <v>#DIV/0!</v>
      </c>
      <c r="Q108" s="152" t="str">
        <f>IF(O108&gt;0,P108/M108,"0")</f>
        <v>0</v>
      </c>
    </row>
    <row r="109" spans="1:18" ht="17.399999999999999" x14ac:dyDescent="0.3">
      <c r="A109" s="148"/>
      <c r="B109" s="149" t="str">
        <f>[1]Spelers!D11</f>
        <v>Frie van Herk</v>
      </c>
      <c r="C109" s="150">
        <f>[1]Spelers!F11</f>
        <v>0.4</v>
      </c>
      <c r="D109" s="151"/>
      <c r="E109" s="151"/>
      <c r="F109" s="150" t="e">
        <f>E109/H109</f>
        <v>#DIV/0!</v>
      </c>
      <c r="G109" s="152" t="str">
        <f>IF(E109&gt;0,F109/C109,"0")</f>
        <v>0</v>
      </c>
      <c r="H109" s="151"/>
      <c r="I109" s="153" t="str">
        <f>IF(E109&gt;0,V109+W109,"0")</f>
        <v>0</v>
      </c>
      <c r="J109" s="154" t="s">
        <v>47</v>
      </c>
      <c r="K109" s="153" t="str">
        <f>IF(O109&gt;0,X109+Y109,"0")</f>
        <v>0</v>
      </c>
      <c r="L109" s="149" t="str">
        <f>[1]Spelers!D5</f>
        <v>Wietje Kaethoven</v>
      </c>
      <c r="M109" s="150">
        <f>[1]Spelers!F5</f>
        <v>0.63300000000000001</v>
      </c>
      <c r="N109" s="151"/>
      <c r="O109" s="151"/>
      <c r="P109" s="150" t="e">
        <f>O109/H109</f>
        <v>#DIV/0!</v>
      </c>
      <c r="Q109" s="152" t="str">
        <f>IF(O109&gt;0,P109/M109,"0")</f>
        <v>0</v>
      </c>
    </row>
    <row r="110" spans="1:18" ht="17.399999999999999" x14ac:dyDescent="0.3">
      <c r="A110" s="164"/>
      <c r="B110" s="149" t="str">
        <f>[1]Spelers!D12</f>
        <v>Jan Minnen</v>
      </c>
      <c r="C110" s="150">
        <f>[1]Spelers!F12</f>
        <v>0.33300000000000002</v>
      </c>
      <c r="D110" s="151">
        <v>4</v>
      </c>
      <c r="E110" s="151">
        <v>12</v>
      </c>
      <c r="F110" s="150">
        <f>E110/H110</f>
        <v>0.4</v>
      </c>
      <c r="G110" s="152">
        <f>IF(E110&gt;0,F110/C110,"0")</f>
        <v>1.2012012012012012</v>
      </c>
      <c r="H110" s="151">
        <v>30</v>
      </c>
      <c r="I110" s="153">
        <f>IF(E110&gt;0,V110+W110,"0")</f>
        <v>0</v>
      </c>
      <c r="J110" s="154" t="s">
        <v>47</v>
      </c>
      <c r="K110" s="153">
        <f>IF(O110&gt;0,X110+Y110,"0")</f>
        <v>0</v>
      </c>
      <c r="L110" s="149" t="str">
        <f>[1]Spelers!D4</f>
        <v>Ad Vermeer</v>
      </c>
      <c r="M110" s="150">
        <f>[1]Spelers!F4</f>
        <v>0.83299999999999996</v>
      </c>
      <c r="N110" s="151">
        <v>3</v>
      </c>
      <c r="O110" s="151">
        <v>20</v>
      </c>
      <c r="P110" s="150">
        <f>O110/H110</f>
        <v>0.66666666666666663</v>
      </c>
      <c r="Q110" s="152">
        <f>IF(O110&gt;0,P110/M110,"0")</f>
        <v>0.80032012805122044</v>
      </c>
    </row>
  </sheetData>
  <sheetProtection password="DEE7" sheet="1" objects="1" scenarios="1"/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328B-189D-42C2-8517-E6C32CA2A091}">
  <sheetPr>
    <tabColor rgb="FFFFC000"/>
  </sheetPr>
  <dimension ref="A1:R110"/>
  <sheetViews>
    <sheetView topLeftCell="A46" workbookViewId="0">
      <selection activeCell="L24" sqref="L24"/>
    </sheetView>
  </sheetViews>
  <sheetFormatPr defaultRowHeight="14.4" x14ac:dyDescent="0.3"/>
  <cols>
    <col min="1" max="1" width="4" customWidth="1"/>
    <col min="2" max="2" width="16.88671875" customWidth="1"/>
    <col min="3" max="3" width="6.21875" customWidth="1"/>
    <col min="4" max="4" width="3.33203125" customWidth="1"/>
    <col min="5" max="5" width="5.33203125" customWidth="1"/>
    <col min="6" max="6" width="6.109375" customWidth="1"/>
    <col min="8" max="8" width="7.33203125" customWidth="1"/>
    <col min="9" max="9" width="4.109375" customWidth="1"/>
    <col min="10" max="10" width="2" customWidth="1"/>
    <col min="11" max="11" width="4.6640625" customWidth="1"/>
    <col min="12" max="12" width="17.44140625" customWidth="1"/>
    <col min="13" max="13" width="5.77734375" customWidth="1"/>
    <col min="14" max="14" width="3.21875" customWidth="1"/>
    <col min="15" max="15" width="5.109375" customWidth="1"/>
    <col min="16" max="16" width="6.6640625" customWidth="1"/>
    <col min="18" max="18" width="15.6640625" customWidth="1"/>
  </cols>
  <sheetData>
    <row r="1" spans="1:18" ht="30.6" thickBot="1" x14ac:dyDescent="0.55000000000000004">
      <c r="A1" s="185" t="s">
        <v>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75.599999999999994" thickTop="1" x14ac:dyDescent="0.3">
      <c r="A2" s="138" t="s">
        <v>69</v>
      </c>
      <c r="B2" s="139" t="s">
        <v>58</v>
      </c>
      <c r="C2" s="140" t="s">
        <v>70</v>
      </c>
      <c r="D2" s="141" t="s">
        <v>71</v>
      </c>
      <c r="E2" s="142" t="s">
        <v>72</v>
      </c>
      <c r="F2" s="140" t="s">
        <v>73</v>
      </c>
      <c r="G2" s="143" t="s">
        <v>74</v>
      </c>
      <c r="H2" s="142" t="s">
        <v>75</v>
      </c>
      <c r="I2" s="144"/>
      <c r="J2" s="145" t="s">
        <v>76</v>
      </c>
      <c r="K2" s="146"/>
      <c r="L2" s="139" t="s">
        <v>58</v>
      </c>
      <c r="M2" s="140" t="s">
        <v>70</v>
      </c>
      <c r="N2" s="141" t="s">
        <v>71</v>
      </c>
      <c r="O2" s="141" t="s">
        <v>72</v>
      </c>
      <c r="P2" s="140" t="s">
        <v>73</v>
      </c>
      <c r="Q2" s="147" t="s">
        <v>74</v>
      </c>
      <c r="R2" s="165"/>
    </row>
    <row r="3" spans="1:18" ht="17.399999999999999" x14ac:dyDescent="0.3">
      <c r="A3" s="148"/>
      <c r="B3" s="149" t="str">
        <f>[1]Spelers!D14</f>
        <v>Kees Dierckx</v>
      </c>
      <c r="C3" s="150">
        <f>[1]Spelers!F14</f>
        <v>0.33300000000000002</v>
      </c>
      <c r="D3" s="151">
        <v>5</v>
      </c>
      <c r="E3" s="151">
        <v>11</v>
      </c>
      <c r="F3" s="150">
        <f>E3/H3</f>
        <v>0.36666666666666664</v>
      </c>
      <c r="G3" s="152">
        <f>IF(E3&gt;0,F3/C3,"0")</f>
        <v>1.1011011011011009</v>
      </c>
      <c r="H3" s="151">
        <v>30</v>
      </c>
      <c r="I3" s="153">
        <f>IF(E3&gt;0,W3+X3,"0")</f>
        <v>0</v>
      </c>
      <c r="J3" s="154" t="s">
        <v>47</v>
      </c>
      <c r="K3" s="153">
        <f>IF(O3&gt;0,Y3+Z3,"0")</f>
        <v>0</v>
      </c>
      <c r="L3" s="149" t="str">
        <f>[1]Spelers!D23</f>
        <v>Gerard Swaanen</v>
      </c>
      <c r="M3" s="150">
        <f>[1]Spelers!F23</f>
        <v>0.26600000000000001</v>
      </c>
      <c r="N3" s="151">
        <v>2</v>
      </c>
      <c r="O3" s="151">
        <v>4</v>
      </c>
      <c r="P3" s="150">
        <f>O3/H3</f>
        <v>0.13333333333333333</v>
      </c>
      <c r="Q3" s="152">
        <f>IF(O3&gt;0,P3/M3,"0")</f>
        <v>0.50125313283208017</v>
      </c>
      <c r="R3" s="166" t="s">
        <v>77</v>
      </c>
    </row>
    <row r="4" spans="1:18" ht="17.399999999999999" x14ac:dyDescent="0.3">
      <c r="A4" s="148"/>
      <c r="B4" s="149" t="str">
        <f>[1]Spelers!D15</f>
        <v>Broer v Gisbergen</v>
      </c>
      <c r="C4" s="150">
        <f>[1]Spelers!F15</f>
        <v>0.33300000000000002</v>
      </c>
      <c r="D4" s="151">
        <v>2</v>
      </c>
      <c r="E4" s="151">
        <v>7</v>
      </c>
      <c r="F4" s="150">
        <f t="shared" ref="F4:F13" si="0">E4/H4</f>
        <v>0.23333333333333334</v>
      </c>
      <c r="G4" s="152">
        <f t="shared" ref="G4:G55" si="1">IF(E4&gt;0,F4/C4,"0")</f>
        <v>0.70070070070070067</v>
      </c>
      <c r="H4" s="151">
        <v>30</v>
      </c>
      <c r="I4" s="153">
        <f>IF(E4&gt;0,W4+X4,"0")</f>
        <v>0</v>
      </c>
      <c r="J4" s="154" t="s">
        <v>47</v>
      </c>
      <c r="K4" s="153">
        <f>IF(O4&gt;0,Y4+Z4,"0")</f>
        <v>0</v>
      </c>
      <c r="L4" s="149" t="str">
        <f>[1]Spelers!D22</f>
        <v>Jan Dirkx</v>
      </c>
      <c r="M4" s="150">
        <f>[1]Spelers!F22</f>
        <v>0.26600000000000001</v>
      </c>
      <c r="N4" s="151">
        <v>1</v>
      </c>
      <c r="O4" s="151">
        <v>4</v>
      </c>
      <c r="P4" s="150">
        <f>O4/H4</f>
        <v>0.13333333333333333</v>
      </c>
      <c r="Q4" s="152">
        <f t="shared" ref="Q4:Q54" si="2">IF(O4&gt;0,P4/M4,"0")</f>
        <v>0.50125313283208017</v>
      </c>
      <c r="R4" s="155">
        <f ca="1">NOW()</f>
        <v>45663.444364351853</v>
      </c>
    </row>
    <row r="5" spans="1:18" ht="17.399999999999999" x14ac:dyDescent="0.3">
      <c r="A5" s="148" t="s">
        <v>78</v>
      </c>
      <c r="B5" s="149" t="str">
        <f>[1]Spelers!D16</f>
        <v>Cor Kemerink</v>
      </c>
      <c r="C5" s="150">
        <f>[1]Spelers!F16</f>
        <v>0.33300000000000002</v>
      </c>
      <c r="D5" s="151">
        <v>3</v>
      </c>
      <c r="E5" s="151">
        <v>10</v>
      </c>
      <c r="F5" s="150">
        <f t="shared" si="0"/>
        <v>0.33333333333333331</v>
      </c>
      <c r="G5" s="152">
        <f t="shared" si="1"/>
        <v>1.0010010010010009</v>
      </c>
      <c r="H5" s="151">
        <v>30</v>
      </c>
      <c r="I5" s="153">
        <f>IF(E5&gt;0,W5+X5,"0")</f>
        <v>0</v>
      </c>
      <c r="J5" s="154" t="s">
        <v>47</v>
      </c>
      <c r="K5" s="153">
        <f>IF(O5&gt;0,Y5+Z5,"0")</f>
        <v>0</v>
      </c>
      <c r="L5" s="149" t="str">
        <f>[1]Spelers!D21</f>
        <v>Will Kox</v>
      </c>
      <c r="M5" s="150">
        <f>[1]Spelers!F21</f>
        <v>0.26600000000000001</v>
      </c>
      <c r="N5" s="151">
        <v>1</v>
      </c>
      <c r="O5" s="151">
        <v>2</v>
      </c>
      <c r="P5" s="150">
        <f>O5/H5</f>
        <v>6.6666666666666666E-2</v>
      </c>
      <c r="Q5" s="152">
        <f t="shared" si="2"/>
        <v>0.25062656641604009</v>
      </c>
    </row>
    <row r="6" spans="1:18" ht="17.399999999999999" x14ac:dyDescent="0.3">
      <c r="A6" s="148"/>
      <c r="B6" s="149" t="str">
        <f>[1]Spelers!D17</f>
        <v>John v Schaijk</v>
      </c>
      <c r="C6" s="150">
        <f>[1]Spelers!F17</f>
        <v>0.3</v>
      </c>
      <c r="D6" s="151">
        <v>2</v>
      </c>
      <c r="E6" s="151">
        <v>7</v>
      </c>
      <c r="F6" s="150">
        <f t="shared" si="0"/>
        <v>0.23333333333333334</v>
      </c>
      <c r="G6" s="152">
        <f t="shared" si="1"/>
        <v>0.77777777777777779</v>
      </c>
      <c r="H6" s="151">
        <v>30</v>
      </c>
      <c r="I6" s="153">
        <f>IF(E6&gt;0,W6+X6,"0")</f>
        <v>0</v>
      </c>
      <c r="J6" s="154" t="s">
        <v>47</v>
      </c>
      <c r="K6" s="153">
        <f>IF(O6&gt;0,Y6+Z6,"0")</f>
        <v>0</v>
      </c>
      <c r="L6" s="149" t="str">
        <f>[1]Spelers!D20</f>
        <v>Cees v Gestel</v>
      </c>
      <c r="M6" s="150">
        <f>[1]Spelers!F20</f>
        <v>0.26600000000000001</v>
      </c>
      <c r="N6" s="151">
        <v>2</v>
      </c>
      <c r="O6" s="151">
        <v>10</v>
      </c>
      <c r="P6" s="150">
        <f>O6/H6</f>
        <v>0.33333333333333331</v>
      </c>
      <c r="Q6" s="152">
        <f t="shared" si="2"/>
        <v>1.2531328320802004</v>
      </c>
    </row>
    <row r="7" spans="1:18" ht="17.399999999999999" x14ac:dyDescent="0.3">
      <c r="A7" s="148"/>
      <c r="B7" s="149" t="str">
        <f>[1]Spelers!D18</f>
        <v>Thijs v d Zanden</v>
      </c>
      <c r="C7" s="150">
        <f>[1]Spelers!F18</f>
        <v>0.3</v>
      </c>
      <c r="D7" s="151">
        <v>2</v>
      </c>
      <c r="E7" s="151">
        <v>5</v>
      </c>
      <c r="F7" s="150">
        <f t="shared" si="0"/>
        <v>0.16666666666666666</v>
      </c>
      <c r="G7" s="152">
        <f t="shared" si="1"/>
        <v>0.55555555555555558</v>
      </c>
      <c r="H7" s="151">
        <v>30</v>
      </c>
      <c r="I7" s="153">
        <f>IF(E7&gt;0,W7+X7,"0")</f>
        <v>0</v>
      </c>
      <c r="J7" s="154" t="s">
        <v>47</v>
      </c>
      <c r="K7" s="153">
        <f>IF(O7&gt;0,Y7+Z7,"0")</f>
        <v>0</v>
      </c>
      <c r="L7" s="149" t="str">
        <f>[1]Spelers!D19</f>
        <v>Fons Fonteijn</v>
      </c>
      <c r="M7" s="150">
        <f>[1]Spelers!F19</f>
        <v>0.3</v>
      </c>
      <c r="N7" s="151">
        <v>2</v>
      </c>
      <c r="O7" s="151">
        <v>5</v>
      </c>
      <c r="P7" s="150">
        <f>O7/H7</f>
        <v>0.16666666666666666</v>
      </c>
      <c r="Q7" s="152">
        <f t="shared" si="2"/>
        <v>0.55555555555555558</v>
      </c>
    </row>
    <row r="8" spans="1:18" ht="17.399999999999999" x14ac:dyDescent="0.3">
      <c r="A8" s="156"/>
      <c r="B8" s="157"/>
      <c r="C8" s="158"/>
      <c r="D8" s="159"/>
      <c r="E8" s="159"/>
      <c r="F8" s="158"/>
      <c r="G8" s="160"/>
      <c r="H8" s="159"/>
      <c r="I8" s="161"/>
      <c r="J8" s="162"/>
      <c r="K8" s="161"/>
      <c r="L8" s="157"/>
      <c r="M8" s="158"/>
      <c r="N8" s="159"/>
      <c r="O8" s="159"/>
      <c r="P8" s="158"/>
      <c r="Q8" s="160"/>
    </row>
    <row r="9" spans="1:18" ht="17.399999999999999" x14ac:dyDescent="0.3">
      <c r="A9" s="148"/>
      <c r="B9" s="149" t="str">
        <f>[1]Spelers!D23</f>
        <v>Gerard Swaanen</v>
      </c>
      <c r="C9" s="150">
        <f>[1]Spelers!F23</f>
        <v>0.26600000000000001</v>
      </c>
      <c r="D9" s="151">
        <v>2</v>
      </c>
      <c r="E9" s="151">
        <v>4</v>
      </c>
      <c r="F9" s="150">
        <f t="shared" si="0"/>
        <v>0.13333333333333333</v>
      </c>
      <c r="G9" s="152">
        <f t="shared" si="1"/>
        <v>0.50125313283208017</v>
      </c>
      <c r="H9" s="151">
        <v>30</v>
      </c>
      <c r="I9" s="153">
        <f>IF(E9&gt;0,W9+X9,"0")</f>
        <v>0</v>
      </c>
      <c r="J9" s="154" t="s">
        <v>47</v>
      </c>
      <c r="K9" s="153">
        <f>IF(O9&gt;0,Y9+Z9,"0")</f>
        <v>0</v>
      </c>
      <c r="L9" s="149" t="str">
        <f>[1]Spelers!D19</f>
        <v>Fons Fonteijn</v>
      </c>
      <c r="M9" s="150">
        <f>[1]Spelers!F19</f>
        <v>0.3</v>
      </c>
      <c r="N9" s="151">
        <v>2</v>
      </c>
      <c r="O9" s="151">
        <v>7</v>
      </c>
      <c r="P9" s="150">
        <f>O9/H9</f>
        <v>0.23333333333333334</v>
      </c>
      <c r="Q9" s="152">
        <f t="shared" si="2"/>
        <v>0.77777777777777779</v>
      </c>
    </row>
    <row r="10" spans="1:18" ht="17.399999999999999" x14ac:dyDescent="0.3">
      <c r="A10" s="148"/>
      <c r="B10" s="149" t="str">
        <f>[1]Spelers!D20</f>
        <v>Cees v Gestel</v>
      </c>
      <c r="C10" s="150">
        <f>[1]Spelers!F20</f>
        <v>0.26600000000000001</v>
      </c>
      <c r="D10" s="151">
        <v>2</v>
      </c>
      <c r="E10" s="151">
        <v>9</v>
      </c>
      <c r="F10" s="150">
        <f t="shared" si="0"/>
        <v>0.3</v>
      </c>
      <c r="G10" s="152">
        <f t="shared" si="1"/>
        <v>1.1278195488721803</v>
      </c>
      <c r="H10" s="151">
        <v>30</v>
      </c>
      <c r="I10" s="153">
        <f>IF(E10&gt;0,W10+X10,"0")</f>
        <v>0</v>
      </c>
      <c r="J10" s="154" t="s">
        <v>47</v>
      </c>
      <c r="K10" s="153">
        <f>IF(O10&gt;0,Y10+Z10,"0")</f>
        <v>0</v>
      </c>
      <c r="L10" s="149" t="str">
        <f>[1]Spelers!D18</f>
        <v>Thijs v d Zanden</v>
      </c>
      <c r="M10" s="150">
        <f>[1]Spelers!F18</f>
        <v>0.3</v>
      </c>
      <c r="N10" s="151">
        <v>2</v>
      </c>
      <c r="O10" s="151">
        <v>4</v>
      </c>
      <c r="P10" s="150">
        <f>O10/H10</f>
        <v>0.13333333333333333</v>
      </c>
      <c r="Q10" s="152">
        <f t="shared" si="2"/>
        <v>0.44444444444444448</v>
      </c>
    </row>
    <row r="11" spans="1:18" ht="17.399999999999999" x14ac:dyDescent="0.3">
      <c r="A11" s="148" t="s">
        <v>79</v>
      </c>
      <c r="B11" s="149" t="str">
        <f>[1]Spelers!D21</f>
        <v>Will Kox</v>
      </c>
      <c r="C11" s="150">
        <f>[1]Spelers!F21</f>
        <v>0.26600000000000001</v>
      </c>
      <c r="D11" s="151">
        <v>1</v>
      </c>
      <c r="E11" s="151">
        <v>2</v>
      </c>
      <c r="F11" s="150">
        <f t="shared" si="0"/>
        <v>6.6666666666666666E-2</v>
      </c>
      <c r="G11" s="152">
        <f t="shared" si="1"/>
        <v>0.25062656641604009</v>
      </c>
      <c r="H11" s="151">
        <v>30</v>
      </c>
      <c r="I11" s="153">
        <f>IF(E11&gt;0,W11+X11,"0")</f>
        <v>0</v>
      </c>
      <c r="J11" s="154" t="s">
        <v>47</v>
      </c>
      <c r="K11" s="153">
        <f>IF(O11&gt;0,Y11+Z11,"0")</f>
        <v>0</v>
      </c>
      <c r="L11" s="149" t="str">
        <f>[1]Spelers!D17</f>
        <v>John v Schaijk</v>
      </c>
      <c r="M11" s="150">
        <f>[1]Spelers!F17</f>
        <v>0.3</v>
      </c>
      <c r="N11" s="151">
        <v>1</v>
      </c>
      <c r="O11" s="151">
        <v>7</v>
      </c>
      <c r="P11" s="150">
        <f>O11/H11</f>
        <v>0.23333333333333334</v>
      </c>
      <c r="Q11" s="152">
        <f t="shared" si="2"/>
        <v>0.77777777777777779</v>
      </c>
    </row>
    <row r="12" spans="1:18" ht="17.399999999999999" x14ac:dyDescent="0.3">
      <c r="A12" s="148"/>
      <c r="B12" s="149" t="str">
        <f>[1]Spelers!D22</f>
        <v>Jan Dirkx</v>
      </c>
      <c r="C12" s="150">
        <f>[1]Spelers!F22</f>
        <v>0.26600000000000001</v>
      </c>
      <c r="D12" s="151">
        <v>2</v>
      </c>
      <c r="E12" s="151">
        <v>11</v>
      </c>
      <c r="F12" s="150">
        <f t="shared" si="0"/>
        <v>0.36666666666666664</v>
      </c>
      <c r="G12" s="152">
        <f t="shared" si="1"/>
        <v>1.3784461152882204</v>
      </c>
      <c r="H12" s="151">
        <v>30</v>
      </c>
      <c r="I12" s="153">
        <f>IF(E12&gt;0,W12+X12,"0")</f>
        <v>0</v>
      </c>
      <c r="J12" s="154" t="s">
        <v>47</v>
      </c>
      <c r="K12" s="153">
        <f>IF(O12&gt;0,Y12+Z12,"0")</f>
        <v>0</v>
      </c>
      <c r="L12" s="149" t="str">
        <f>[1]Spelers!D16</f>
        <v>Cor Kemerink</v>
      </c>
      <c r="M12" s="150">
        <f>[1]Spelers!F16</f>
        <v>0.33300000000000002</v>
      </c>
      <c r="N12" s="151">
        <v>2</v>
      </c>
      <c r="O12" s="151">
        <v>11</v>
      </c>
      <c r="P12" s="150">
        <f>O12/H12</f>
        <v>0.36666666666666664</v>
      </c>
      <c r="Q12" s="152">
        <f t="shared" si="2"/>
        <v>1.1011011011011009</v>
      </c>
    </row>
    <row r="13" spans="1:18" ht="17.399999999999999" x14ac:dyDescent="0.3">
      <c r="A13" s="148"/>
      <c r="B13" s="149" t="str">
        <f>[1]Spelers!D14</f>
        <v>Kees Dierckx</v>
      </c>
      <c r="C13" s="150">
        <f>[1]Spelers!F14</f>
        <v>0.33300000000000002</v>
      </c>
      <c r="D13" s="151">
        <v>3</v>
      </c>
      <c r="E13" s="151">
        <v>8</v>
      </c>
      <c r="F13" s="150">
        <f t="shared" si="0"/>
        <v>0.26666666666666666</v>
      </c>
      <c r="G13" s="152">
        <f t="shared" si="1"/>
        <v>0.80080080080080074</v>
      </c>
      <c r="H13" s="151">
        <v>30</v>
      </c>
      <c r="I13" s="153">
        <f>IF(E13&gt;0,W13+X13,"0")</f>
        <v>0</v>
      </c>
      <c r="J13" s="154" t="s">
        <v>47</v>
      </c>
      <c r="K13" s="153">
        <f>IF(O13&gt;0,Y13+Z13,"0")</f>
        <v>0</v>
      </c>
      <c r="L13" s="149" t="str">
        <f>[1]Spelers!D15</f>
        <v>Broer v Gisbergen</v>
      </c>
      <c r="M13" s="150">
        <f>[1]Spelers!F15</f>
        <v>0.33300000000000002</v>
      </c>
      <c r="N13" s="151">
        <v>3</v>
      </c>
      <c r="O13" s="151">
        <v>10</v>
      </c>
      <c r="P13" s="150">
        <f>O13/H13</f>
        <v>0.33333333333333331</v>
      </c>
      <c r="Q13" s="152">
        <f t="shared" si="2"/>
        <v>1.0010010010010009</v>
      </c>
    </row>
    <row r="14" spans="1:18" ht="17.399999999999999" x14ac:dyDescent="0.3">
      <c r="A14" s="156"/>
      <c r="B14" s="157"/>
      <c r="C14" s="158"/>
      <c r="D14" s="159"/>
      <c r="E14" s="159"/>
      <c r="F14" s="158"/>
      <c r="G14" s="160"/>
      <c r="H14" s="159"/>
      <c r="I14" s="161"/>
      <c r="J14" s="162"/>
      <c r="K14" s="161"/>
      <c r="L14" s="157"/>
      <c r="M14" s="158"/>
      <c r="N14" s="159"/>
      <c r="O14" s="159"/>
      <c r="P14" s="158"/>
      <c r="Q14" s="160"/>
    </row>
    <row r="15" spans="1:18" ht="17.399999999999999" x14ac:dyDescent="0.3">
      <c r="A15" s="148"/>
      <c r="B15" s="149" t="str">
        <f>[1]Spelers!D15</f>
        <v>Broer v Gisbergen</v>
      </c>
      <c r="C15" s="150">
        <f>[1]Spelers!F15</f>
        <v>0.33300000000000002</v>
      </c>
      <c r="D15" s="151">
        <v>1</v>
      </c>
      <c r="E15" s="151">
        <v>7</v>
      </c>
      <c r="F15" s="150">
        <f>E15/H15</f>
        <v>0.23333333333333334</v>
      </c>
      <c r="G15" s="152">
        <f t="shared" si="1"/>
        <v>0.70070070070070067</v>
      </c>
      <c r="H15" s="151">
        <v>30</v>
      </c>
      <c r="I15" s="153">
        <f>IF(E15&gt;0,W15+X15,"0")</f>
        <v>0</v>
      </c>
      <c r="J15" s="154" t="s">
        <v>47</v>
      </c>
      <c r="K15" s="153">
        <f>IF(O15&gt;0,Y15+Z15,"0")</f>
        <v>0</v>
      </c>
      <c r="L15" s="149" t="str">
        <f>[1]Spelers!D23</f>
        <v>Gerard Swaanen</v>
      </c>
      <c r="M15" s="150">
        <f>[1]Spelers!F23</f>
        <v>0.26600000000000001</v>
      </c>
      <c r="N15" s="151">
        <v>1</v>
      </c>
      <c r="O15" s="151">
        <v>2</v>
      </c>
      <c r="P15" s="150">
        <f>O15/H15</f>
        <v>6.6666666666666666E-2</v>
      </c>
      <c r="Q15" s="152">
        <f t="shared" si="2"/>
        <v>0.25062656641604009</v>
      </c>
    </row>
    <row r="16" spans="1:18" ht="17.399999999999999" x14ac:dyDescent="0.3">
      <c r="A16" s="148"/>
      <c r="B16" s="149" t="str">
        <f>[1]Spelers!D16</f>
        <v>Cor Kemerink</v>
      </c>
      <c r="C16" s="150">
        <f>[1]Spelers!F16</f>
        <v>0.33300000000000002</v>
      </c>
      <c r="D16" s="151">
        <v>3</v>
      </c>
      <c r="E16" s="151">
        <v>11</v>
      </c>
      <c r="F16" s="150">
        <f>E16/H16</f>
        <v>0.36666666666666664</v>
      </c>
      <c r="G16" s="152">
        <f t="shared" si="1"/>
        <v>1.1011011011011009</v>
      </c>
      <c r="H16" s="151">
        <v>30</v>
      </c>
      <c r="I16" s="153">
        <f>IF(E16&gt;0,W16+X16,"0")</f>
        <v>0</v>
      </c>
      <c r="J16" s="154" t="s">
        <v>47</v>
      </c>
      <c r="K16" s="153">
        <f>IF(O16&gt;0,Y16+Z16,"0")</f>
        <v>0</v>
      </c>
      <c r="L16" s="149" t="str">
        <f>[1]Spelers!D14</f>
        <v>Kees Dierckx</v>
      </c>
      <c r="M16" s="150">
        <f>[1]Spelers!F14</f>
        <v>0.33300000000000002</v>
      </c>
      <c r="N16" s="151">
        <v>1</v>
      </c>
      <c r="O16" s="151">
        <v>5</v>
      </c>
      <c r="P16" s="150">
        <f>O16/H16</f>
        <v>0.16666666666666666</v>
      </c>
      <c r="Q16" s="152">
        <f t="shared" si="2"/>
        <v>0.50050050050050043</v>
      </c>
    </row>
    <row r="17" spans="1:17" ht="17.399999999999999" x14ac:dyDescent="0.3">
      <c r="A17" s="148" t="s">
        <v>80</v>
      </c>
      <c r="B17" s="149" t="str">
        <f>[1]Spelers!D17</f>
        <v>John v Schaijk</v>
      </c>
      <c r="C17" s="150">
        <f>[1]Spelers!F17</f>
        <v>0.3</v>
      </c>
      <c r="D17" s="151">
        <v>1</v>
      </c>
      <c r="E17" s="151">
        <v>3</v>
      </c>
      <c r="F17" s="150">
        <f>E17/H17</f>
        <v>0.1</v>
      </c>
      <c r="G17" s="152">
        <f t="shared" si="1"/>
        <v>0.33333333333333337</v>
      </c>
      <c r="H17" s="151">
        <v>30</v>
      </c>
      <c r="I17" s="153">
        <f>IF(E17&gt;0,W17+X17,"0")</f>
        <v>0</v>
      </c>
      <c r="J17" s="154" t="s">
        <v>47</v>
      </c>
      <c r="K17" s="153">
        <f>IF(O17&gt;0,Y17+Z17,"0")</f>
        <v>0</v>
      </c>
      <c r="L17" s="149" t="str">
        <f>[1]Spelers!D22</f>
        <v>Jan Dirkx</v>
      </c>
      <c r="M17" s="150">
        <f>[1]Spelers!F22</f>
        <v>0.26600000000000001</v>
      </c>
      <c r="N17" s="151">
        <v>1</v>
      </c>
      <c r="O17" s="151">
        <v>1</v>
      </c>
      <c r="P17" s="150">
        <f>O17/H17</f>
        <v>3.3333333333333333E-2</v>
      </c>
      <c r="Q17" s="152">
        <f t="shared" si="2"/>
        <v>0.12531328320802004</v>
      </c>
    </row>
    <row r="18" spans="1:17" ht="17.399999999999999" x14ac:dyDescent="0.3">
      <c r="A18" s="148"/>
      <c r="B18" s="149" t="str">
        <f>[1]Spelers!D18</f>
        <v>Thijs v d Zanden</v>
      </c>
      <c r="C18" s="150">
        <f>[1]Spelers!F18</f>
        <v>0.3</v>
      </c>
      <c r="D18" s="151">
        <v>1</v>
      </c>
      <c r="E18" s="151">
        <v>8</v>
      </c>
      <c r="F18" s="150">
        <f>E18/H18</f>
        <v>0.26666666666666666</v>
      </c>
      <c r="G18" s="152">
        <f t="shared" si="1"/>
        <v>0.88888888888888895</v>
      </c>
      <c r="H18" s="151">
        <v>30</v>
      </c>
      <c r="I18" s="153">
        <f>IF(E18&gt;0,W18+X18,"0")</f>
        <v>0</v>
      </c>
      <c r="J18" s="154" t="s">
        <v>47</v>
      </c>
      <c r="K18" s="153">
        <f>IF(O18&gt;0,Y18+Z18,"0")</f>
        <v>0</v>
      </c>
      <c r="L18" s="149" t="str">
        <f>[1]Spelers!D21</f>
        <v>Will Kox</v>
      </c>
      <c r="M18" s="150">
        <f>[1]Spelers!F21</f>
        <v>0.26600000000000001</v>
      </c>
      <c r="N18" s="151">
        <v>1</v>
      </c>
      <c r="O18" s="151">
        <v>6</v>
      </c>
      <c r="P18" s="150">
        <f>O18/H18</f>
        <v>0.2</v>
      </c>
      <c r="Q18" s="152">
        <f t="shared" si="2"/>
        <v>0.75187969924812026</v>
      </c>
    </row>
    <row r="19" spans="1:17" ht="17.399999999999999" x14ac:dyDescent="0.3">
      <c r="A19" s="148"/>
      <c r="B19" s="149" t="str">
        <f>[1]Spelers!D19</f>
        <v>Fons Fonteijn</v>
      </c>
      <c r="C19" s="150">
        <f>[1]Spelers!F19</f>
        <v>0.3</v>
      </c>
      <c r="D19" s="151">
        <v>2</v>
      </c>
      <c r="E19" s="151">
        <v>3</v>
      </c>
      <c r="F19" s="150">
        <f>E19/H19</f>
        <v>0.1</v>
      </c>
      <c r="G19" s="152">
        <f t="shared" si="1"/>
        <v>0.33333333333333337</v>
      </c>
      <c r="H19" s="151">
        <v>30</v>
      </c>
      <c r="I19" s="153">
        <f>IF(E19&gt;0,W19+X19,"0")</f>
        <v>0</v>
      </c>
      <c r="J19" s="154" t="s">
        <v>47</v>
      </c>
      <c r="K19" s="153">
        <f>IF(O19&gt;0,Y19+Z19,"0")</f>
        <v>0</v>
      </c>
      <c r="L19" s="149" t="str">
        <f>[1]Spelers!D20</f>
        <v>Cees v Gestel</v>
      </c>
      <c r="M19" s="150">
        <f>[1]Spelers!F20</f>
        <v>0.26600000000000001</v>
      </c>
      <c r="N19" s="151">
        <v>1</v>
      </c>
      <c r="O19" s="151">
        <v>10</v>
      </c>
      <c r="P19" s="150">
        <f>O19/H19</f>
        <v>0.33333333333333331</v>
      </c>
      <c r="Q19" s="152">
        <f t="shared" si="2"/>
        <v>1.2531328320802004</v>
      </c>
    </row>
    <row r="20" spans="1:17" ht="17.399999999999999" x14ac:dyDescent="0.3">
      <c r="A20" s="156"/>
      <c r="B20" s="157"/>
      <c r="C20" s="158"/>
      <c r="D20" s="159"/>
      <c r="E20" s="159"/>
      <c r="F20" s="158"/>
      <c r="G20" s="160"/>
      <c r="H20" s="159"/>
      <c r="I20" s="161"/>
      <c r="J20" s="162"/>
      <c r="K20" s="161"/>
      <c r="L20" s="157"/>
      <c r="M20" s="158"/>
      <c r="N20" s="159"/>
      <c r="O20" s="159"/>
      <c r="P20" s="158"/>
      <c r="Q20" s="160"/>
    </row>
    <row r="21" spans="1:17" ht="17.399999999999999" x14ac:dyDescent="0.3">
      <c r="A21" s="148"/>
      <c r="B21" s="149" t="str">
        <f>[1]Spelers!D23</f>
        <v>Gerard Swaanen</v>
      </c>
      <c r="C21" s="150">
        <f>[1]Spelers!F23</f>
        <v>0.26600000000000001</v>
      </c>
      <c r="D21" s="151">
        <v>2</v>
      </c>
      <c r="E21" s="151">
        <v>3</v>
      </c>
      <c r="F21" s="150">
        <f>E21/H21</f>
        <v>0.1</v>
      </c>
      <c r="G21" s="152">
        <f t="shared" si="1"/>
        <v>0.37593984962406013</v>
      </c>
      <c r="H21" s="151">
        <v>30</v>
      </c>
      <c r="I21" s="153">
        <f>IF(E21&gt;0,W21+X21,"0")</f>
        <v>0</v>
      </c>
      <c r="J21" s="154" t="s">
        <v>47</v>
      </c>
      <c r="K21" s="153">
        <f>IF(O21&gt;0,Y21+Z21,"0")</f>
        <v>0</v>
      </c>
      <c r="L21" s="149" t="str">
        <f>[1]Spelers!D20</f>
        <v>Cees v Gestel</v>
      </c>
      <c r="M21" s="150">
        <f>[1]Spelers!F20</f>
        <v>0.26600000000000001</v>
      </c>
      <c r="N21" s="151">
        <v>3</v>
      </c>
      <c r="O21" s="151">
        <v>9</v>
      </c>
      <c r="P21" s="150">
        <f>O21/H21</f>
        <v>0.3</v>
      </c>
      <c r="Q21" s="152">
        <f t="shared" si="2"/>
        <v>1.1278195488721803</v>
      </c>
    </row>
    <row r="22" spans="1:17" ht="17.399999999999999" x14ac:dyDescent="0.3">
      <c r="A22" s="148"/>
      <c r="B22" s="149" t="str">
        <f>[1]Spelers!D21</f>
        <v>Will Kox</v>
      </c>
      <c r="C22" s="150">
        <f>[1]Spelers!F21</f>
        <v>0.26600000000000001</v>
      </c>
      <c r="D22" s="151">
        <v>1</v>
      </c>
      <c r="E22" s="151">
        <v>9</v>
      </c>
      <c r="F22" s="150">
        <f>E22/H22</f>
        <v>0.3</v>
      </c>
      <c r="G22" s="152">
        <f t="shared" si="1"/>
        <v>1.1278195488721803</v>
      </c>
      <c r="H22" s="151">
        <v>30</v>
      </c>
      <c r="I22" s="153">
        <f>IF(E22&gt;0,W22+X22,"0")</f>
        <v>0</v>
      </c>
      <c r="J22" s="154" t="s">
        <v>47</v>
      </c>
      <c r="K22" s="153">
        <f>IF(O22&gt;0,Y22+Z22,"0")</f>
        <v>0</v>
      </c>
      <c r="L22" s="149" t="str">
        <f>[1]Spelers!D19</f>
        <v>Fons Fonteijn</v>
      </c>
      <c r="M22" s="150">
        <f>[1]Spelers!F19</f>
        <v>0.3</v>
      </c>
      <c r="N22" s="151">
        <v>3</v>
      </c>
      <c r="O22" s="151">
        <v>14</v>
      </c>
      <c r="P22" s="150">
        <f>O22/H22</f>
        <v>0.46666666666666667</v>
      </c>
      <c r="Q22" s="152">
        <f t="shared" si="2"/>
        <v>1.5555555555555556</v>
      </c>
    </row>
    <row r="23" spans="1:17" ht="17.399999999999999" x14ac:dyDescent="0.3">
      <c r="A23" s="148" t="s">
        <v>81</v>
      </c>
      <c r="B23" s="149" t="str">
        <f>[1]Spelers!D22</f>
        <v>Jan Dirkx</v>
      </c>
      <c r="C23" s="150">
        <f>[1]Spelers!F22</f>
        <v>0.26600000000000001</v>
      </c>
      <c r="D23" s="151">
        <v>2</v>
      </c>
      <c r="E23" s="151">
        <v>7</v>
      </c>
      <c r="F23" s="150">
        <f>E23/H23</f>
        <v>0.23333333333333334</v>
      </c>
      <c r="G23" s="152">
        <f t="shared" si="1"/>
        <v>0.8771929824561403</v>
      </c>
      <c r="H23" s="151">
        <v>30</v>
      </c>
      <c r="I23" s="153">
        <f>IF(E23&gt;0,W23+X23,"0")</f>
        <v>0</v>
      </c>
      <c r="J23" s="154" t="s">
        <v>47</v>
      </c>
      <c r="K23" s="153">
        <f>IF(O23&gt;0,Y23+Z23,"0")</f>
        <v>0</v>
      </c>
      <c r="L23" s="149" t="str">
        <f>[1]Spelers!D18</f>
        <v>Thijs v d Zanden</v>
      </c>
      <c r="M23" s="150">
        <f>[1]Spelers!F18</f>
        <v>0.3</v>
      </c>
      <c r="N23" s="151">
        <v>1</v>
      </c>
      <c r="O23" s="151">
        <v>7</v>
      </c>
      <c r="P23" s="150">
        <f>O23/H23</f>
        <v>0.23333333333333334</v>
      </c>
      <c r="Q23" s="152">
        <f t="shared" si="2"/>
        <v>0.77777777777777779</v>
      </c>
    </row>
    <row r="24" spans="1:17" ht="17.399999999999999" x14ac:dyDescent="0.3">
      <c r="A24" s="148"/>
      <c r="B24" s="149" t="str">
        <f>[1]Spelers!D14</f>
        <v>Kees Dierckx</v>
      </c>
      <c r="C24" s="150">
        <f>[1]Spelers!F14</f>
        <v>0.33300000000000002</v>
      </c>
      <c r="D24" s="151">
        <v>2</v>
      </c>
      <c r="E24" s="151">
        <v>6</v>
      </c>
      <c r="F24" s="150">
        <f>E24/H24</f>
        <v>0.2</v>
      </c>
      <c r="G24" s="152">
        <f t="shared" si="1"/>
        <v>0.60060060060060061</v>
      </c>
      <c r="H24" s="151">
        <v>30</v>
      </c>
      <c r="I24" s="153">
        <f>IF(E24&gt;0,W24+X24,"0")</f>
        <v>0</v>
      </c>
      <c r="J24" s="154" t="s">
        <v>47</v>
      </c>
      <c r="K24" s="153">
        <f>IF(O24&gt;0,Y24+Z24,"0")</f>
        <v>0</v>
      </c>
      <c r="L24" s="149" t="str">
        <f>[1]Spelers!D17</f>
        <v>John v Schaijk</v>
      </c>
      <c r="M24" s="150">
        <f>[1]Spelers!F17</f>
        <v>0.3</v>
      </c>
      <c r="N24" s="151">
        <v>1</v>
      </c>
      <c r="O24" s="151">
        <v>2</v>
      </c>
      <c r="P24" s="150">
        <f>O24/H24</f>
        <v>6.6666666666666666E-2</v>
      </c>
      <c r="Q24" s="152">
        <f t="shared" si="2"/>
        <v>0.22222222222222224</v>
      </c>
    </row>
    <row r="25" spans="1:17" ht="17.399999999999999" x14ac:dyDescent="0.3">
      <c r="A25" s="148"/>
      <c r="B25" s="149" t="str">
        <f>[1]Spelers!D15</f>
        <v>Broer v Gisbergen</v>
      </c>
      <c r="C25" s="150">
        <f>[1]Spelers!F15</f>
        <v>0.33300000000000002</v>
      </c>
      <c r="D25" s="151">
        <v>2</v>
      </c>
      <c r="E25" s="151">
        <v>4</v>
      </c>
      <c r="F25" s="150">
        <f>E25/H25</f>
        <v>0.13333333333333333</v>
      </c>
      <c r="G25" s="152">
        <f t="shared" si="1"/>
        <v>0.40040040040040037</v>
      </c>
      <c r="H25" s="151">
        <v>30</v>
      </c>
      <c r="I25" s="153">
        <f>IF(E25&gt;0,W25+X25,"0")</f>
        <v>0</v>
      </c>
      <c r="J25" s="154" t="s">
        <v>47</v>
      </c>
      <c r="K25" s="153">
        <f>IF(O25&gt;0,Y25+Z25,"0")</f>
        <v>0</v>
      </c>
      <c r="L25" s="149" t="str">
        <f>[1]Spelers!D16</f>
        <v>Cor Kemerink</v>
      </c>
      <c r="M25" s="150">
        <f>[1]Spelers!F16</f>
        <v>0.33300000000000002</v>
      </c>
      <c r="N25" s="151">
        <v>2</v>
      </c>
      <c r="O25" s="151">
        <v>9</v>
      </c>
      <c r="P25" s="150">
        <f>O25/H25</f>
        <v>0.3</v>
      </c>
      <c r="Q25" s="152">
        <f t="shared" si="2"/>
        <v>0.9009009009009008</v>
      </c>
    </row>
    <row r="26" spans="1:17" ht="17.399999999999999" x14ac:dyDescent="0.3">
      <c r="A26" s="156"/>
      <c r="B26" s="157"/>
      <c r="C26" s="158"/>
      <c r="D26" s="159"/>
      <c r="E26" s="159"/>
      <c r="F26" s="158"/>
      <c r="G26" s="160"/>
      <c r="H26" s="159"/>
      <c r="I26" s="161"/>
      <c r="J26" s="162"/>
      <c r="K26" s="161"/>
      <c r="L26" s="157"/>
      <c r="M26" s="158"/>
      <c r="N26" s="159"/>
      <c r="O26" s="159"/>
      <c r="P26" s="158"/>
      <c r="Q26" s="160"/>
    </row>
    <row r="27" spans="1:17" ht="17.399999999999999" x14ac:dyDescent="0.3">
      <c r="A27" s="148"/>
      <c r="B27" s="149" t="str">
        <f>[1]Spelers!D16</f>
        <v>Cor Kemerink</v>
      </c>
      <c r="C27" s="150">
        <f>[1]Spelers!F16</f>
        <v>0.33300000000000002</v>
      </c>
      <c r="D27" s="151">
        <v>8</v>
      </c>
      <c r="E27" s="151">
        <v>14</v>
      </c>
      <c r="F27" s="150">
        <f>E27/H27</f>
        <v>0.46666666666666667</v>
      </c>
      <c r="G27" s="152">
        <f t="shared" si="1"/>
        <v>1.4014014014014013</v>
      </c>
      <c r="H27" s="151">
        <v>30</v>
      </c>
      <c r="I27" s="153">
        <f>IF(E27&gt;0,W27+X27,"0")</f>
        <v>0</v>
      </c>
      <c r="J27" s="154" t="s">
        <v>47</v>
      </c>
      <c r="K27" s="153">
        <f>IF(O27&gt;0,Y27+Z27,"0")</f>
        <v>0</v>
      </c>
      <c r="L27" s="149" t="str">
        <f>[1]Spelers!D23</f>
        <v>Gerard Swaanen</v>
      </c>
      <c r="M27" s="150">
        <f>[1]Spelers!F23</f>
        <v>0.26600000000000001</v>
      </c>
      <c r="N27" s="151">
        <v>0</v>
      </c>
      <c r="O27" s="151">
        <v>1</v>
      </c>
      <c r="P27" s="150">
        <f>O27/H27</f>
        <v>3.3333333333333333E-2</v>
      </c>
      <c r="Q27" s="152">
        <f t="shared" si="2"/>
        <v>0.12531328320802004</v>
      </c>
    </row>
    <row r="28" spans="1:17" ht="17.399999999999999" x14ac:dyDescent="0.3">
      <c r="A28" s="148"/>
      <c r="B28" s="149" t="str">
        <f>[1]Spelers!D17</f>
        <v>John v Schaijk</v>
      </c>
      <c r="C28" s="150">
        <f>[1]Spelers!F17</f>
        <v>0.3</v>
      </c>
      <c r="D28" s="151">
        <v>1</v>
      </c>
      <c r="E28" s="151">
        <v>5</v>
      </c>
      <c r="F28" s="150">
        <f>E28/H28</f>
        <v>0.16666666666666666</v>
      </c>
      <c r="G28" s="152">
        <f t="shared" si="1"/>
        <v>0.55555555555555558</v>
      </c>
      <c r="H28" s="151">
        <v>30</v>
      </c>
      <c r="I28" s="153">
        <f>IF(E28&gt;0,W28+X28,"0")</f>
        <v>0</v>
      </c>
      <c r="J28" s="154" t="s">
        <v>47</v>
      </c>
      <c r="K28" s="153">
        <f>IF(O28&gt;0,Y28+Z28,"0")</f>
        <v>0</v>
      </c>
      <c r="L28" s="149" t="str">
        <f>[1]Spelers!D15</f>
        <v>Broer v Gisbergen</v>
      </c>
      <c r="M28" s="150">
        <f>[1]Spelers!F15</f>
        <v>0.33300000000000002</v>
      </c>
      <c r="N28" s="151">
        <v>2</v>
      </c>
      <c r="O28" s="151">
        <v>10</v>
      </c>
      <c r="P28" s="150">
        <f>O28/H28</f>
        <v>0.33333333333333331</v>
      </c>
      <c r="Q28" s="152">
        <f t="shared" si="2"/>
        <v>1.0010010010010009</v>
      </c>
    </row>
    <row r="29" spans="1:17" ht="17.399999999999999" x14ac:dyDescent="0.3">
      <c r="A29" s="148" t="s">
        <v>82</v>
      </c>
      <c r="B29" s="149" t="str">
        <f>[1]Spelers!D18</f>
        <v>Thijs v d Zanden</v>
      </c>
      <c r="C29" s="150">
        <f>[1]Spelers!F18</f>
        <v>0.3</v>
      </c>
      <c r="D29" s="151">
        <v>3</v>
      </c>
      <c r="E29" s="151">
        <v>10</v>
      </c>
      <c r="F29" s="150">
        <f>E29/H29</f>
        <v>0.33333333333333331</v>
      </c>
      <c r="G29" s="152">
        <f t="shared" si="1"/>
        <v>1.1111111111111112</v>
      </c>
      <c r="H29" s="151">
        <v>30</v>
      </c>
      <c r="I29" s="153">
        <f>IF(E29&gt;0,W29+X29,"0")</f>
        <v>0</v>
      </c>
      <c r="J29" s="154" t="s">
        <v>47</v>
      </c>
      <c r="K29" s="153">
        <f>IF(O29&gt;0,Y29+Z29,"0")</f>
        <v>0</v>
      </c>
      <c r="L29" s="149" t="str">
        <f>[1]Spelers!D14</f>
        <v>Kees Dierckx</v>
      </c>
      <c r="M29" s="150">
        <f>[1]Spelers!F14</f>
        <v>0.33300000000000002</v>
      </c>
      <c r="N29" s="151">
        <v>2</v>
      </c>
      <c r="O29" s="151">
        <v>13</v>
      </c>
      <c r="P29" s="150">
        <f>O29/H29</f>
        <v>0.43333333333333335</v>
      </c>
      <c r="Q29" s="152">
        <f t="shared" si="2"/>
        <v>1.3013013013013013</v>
      </c>
    </row>
    <row r="30" spans="1:17" ht="17.399999999999999" x14ac:dyDescent="0.3">
      <c r="A30" s="148"/>
      <c r="B30" s="149" t="str">
        <f>[1]Spelers!D19</f>
        <v>Fons Fonteijn</v>
      </c>
      <c r="C30" s="150">
        <f>[1]Spelers!F19</f>
        <v>0.3</v>
      </c>
      <c r="D30" s="151">
        <v>4</v>
      </c>
      <c r="E30" s="151">
        <v>10</v>
      </c>
      <c r="F30" s="150">
        <f>E30/H30</f>
        <v>0.33333333333333331</v>
      </c>
      <c r="G30" s="152">
        <f t="shared" si="1"/>
        <v>1.1111111111111112</v>
      </c>
      <c r="H30" s="151">
        <v>30</v>
      </c>
      <c r="I30" s="153">
        <f>IF(E30&gt;0,W30+X30,"0")</f>
        <v>0</v>
      </c>
      <c r="J30" s="154" t="s">
        <v>47</v>
      </c>
      <c r="K30" s="153">
        <f>IF(O30&gt;0,Y30+Z30,"0")</f>
        <v>0</v>
      </c>
      <c r="L30" s="149" t="str">
        <f>[1]Spelers!D22</f>
        <v>Jan Dirkx</v>
      </c>
      <c r="M30" s="150">
        <f>[1]Spelers!F22</f>
        <v>0.26600000000000001</v>
      </c>
      <c r="N30" s="151">
        <v>2</v>
      </c>
      <c r="O30" s="151">
        <v>7</v>
      </c>
      <c r="P30" s="150">
        <f>O30/H30</f>
        <v>0.23333333333333334</v>
      </c>
      <c r="Q30" s="152">
        <f t="shared" si="2"/>
        <v>0.8771929824561403</v>
      </c>
    </row>
    <row r="31" spans="1:17" ht="17.399999999999999" x14ac:dyDescent="0.3">
      <c r="A31" s="148"/>
      <c r="B31" s="149" t="str">
        <f>[1]Spelers!D20</f>
        <v>Cees v Gestel</v>
      </c>
      <c r="C31" s="150">
        <f>[1]Spelers!F20</f>
        <v>0.26600000000000001</v>
      </c>
      <c r="D31" s="151">
        <v>1</v>
      </c>
      <c r="E31" s="151">
        <v>2</v>
      </c>
      <c r="F31" s="150">
        <f>E31/H31</f>
        <v>6.6666666666666666E-2</v>
      </c>
      <c r="G31" s="152">
        <f t="shared" si="1"/>
        <v>0.25062656641604009</v>
      </c>
      <c r="H31" s="151">
        <v>30</v>
      </c>
      <c r="I31" s="153">
        <f>IF(E31&gt;0,W31+X31,"0")</f>
        <v>0</v>
      </c>
      <c r="J31" s="154" t="s">
        <v>47</v>
      </c>
      <c r="K31" s="153">
        <f>IF(O31&gt;0,Y31+Z31,"0")</f>
        <v>0</v>
      </c>
      <c r="L31" s="149" t="str">
        <f>[1]Spelers!D21</f>
        <v>Will Kox</v>
      </c>
      <c r="M31" s="150">
        <f>[1]Spelers!F21</f>
        <v>0.26600000000000001</v>
      </c>
      <c r="N31" s="151">
        <v>2</v>
      </c>
      <c r="O31" s="151">
        <v>8</v>
      </c>
      <c r="P31" s="150">
        <f>O31/H31</f>
        <v>0.26666666666666666</v>
      </c>
      <c r="Q31" s="152">
        <f t="shared" si="2"/>
        <v>1.0025062656641603</v>
      </c>
    </row>
    <row r="32" spans="1:17" ht="17.399999999999999" x14ac:dyDescent="0.3">
      <c r="A32" s="156"/>
      <c r="B32" s="157"/>
      <c r="C32" s="158"/>
      <c r="D32" s="159"/>
      <c r="E32" s="159"/>
      <c r="F32" s="158"/>
      <c r="G32" s="160"/>
      <c r="H32" s="159"/>
      <c r="I32" s="161"/>
      <c r="J32" s="162"/>
      <c r="K32" s="161"/>
      <c r="L32" s="157"/>
      <c r="M32" s="158"/>
      <c r="N32" s="159"/>
      <c r="O32" s="159"/>
      <c r="P32" s="158"/>
      <c r="Q32" s="160"/>
    </row>
    <row r="33" spans="1:17" ht="17.399999999999999" x14ac:dyDescent="0.3">
      <c r="A33" s="148"/>
      <c r="B33" s="149" t="str">
        <f>[1]Spelers!D23</f>
        <v>Gerard Swaanen</v>
      </c>
      <c r="C33" s="150">
        <f>[1]Spelers!F23</f>
        <v>0.26600000000000001</v>
      </c>
      <c r="D33" s="151">
        <v>1</v>
      </c>
      <c r="E33" s="151">
        <v>2</v>
      </c>
      <c r="F33" s="150">
        <f t="shared" ref="F33:F43" si="3">E33/H33</f>
        <v>6.6666666666666666E-2</v>
      </c>
      <c r="G33" s="152">
        <f t="shared" si="1"/>
        <v>0.25062656641604009</v>
      </c>
      <c r="H33" s="151">
        <v>30</v>
      </c>
      <c r="I33" s="153">
        <f>IF(E33&gt;0,W33+X33,"0")</f>
        <v>0</v>
      </c>
      <c r="J33" s="154" t="s">
        <v>47</v>
      </c>
      <c r="K33" s="153">
        <f>IF(O33&gt;0,Y33+Z33,"0")</f>
        <v>0</v>
      </c>
      <c r="L33" s="149" t="str">
        <f>[1]Spelers!D21</f>
        <v>Will Kox</v>
      </c>
      <c r="M33" s="150">
        <f>[1]Spelers!F21</f>
        <v>0.26600000000000001</v>
      </c>
      <c r="N33" s="151">
        <v>1</v>
      </c>
      <c r="O33" s="151">
        <v>4</v>
      </c>
      <c r="P33" s="150">
        <f t="shared" ref="P33:P43" si="4">O33/H33</f>
        <v>0.13333333333333333</v>
      </c>
      <c r="Q33" s="152">
        <f t="shared" si="2"/>
        <v>0.50125313283208017</v>
      </c>
    </row>
    <row r="34" spans="1:17" ht="17.399999999999999" x14ac:dyDescent="0.3">
      <c r="A34" s="148"/>
      <c r="B34" s="149" t="str">
        <f>[1]Spelers!D22</f>
        <v>Jan Dirkx</v>
      </c>
      <c r="C34" s="150">
        <f>[1]Spelers!F22</f>
        <v>0.26600000000000001</v>
      </c>
      <c r="D34" s="151">
        <v>2</v>
      </c>
      <c r="E34" s="151">
        <v>15</v>
      </c>
      <c r="F34" s="150">
        <f t="shared" si="3"/>
        <v>0.5</v>
      </c>
      <c r="G34" s="152">
        <f t="shared" si="1"/>
        <v>1.8796992481203008</v>
      </c>
      <c r="H34" s="151">
        <v>30</v>
      </c>
      <c r="I34" s="153">
        <f>IF(E34&gt;0,W34+X34,"0")</f>
        <v>0</v>
      </c>
      <c r="J34" s="154" t="s">
        <v>47</v>
      </c>
      <c r="K34" s="153">
        <f>IF(O34&gt;0,Y34+Z34,"0")</f>
        <v>0</v>
      </c>
      <c r="L34" s="149" t="str">
        <f>[1]Spelers!D20</f>
        <v>Cees v Gestel</v>
      </c>
      <c r="M34" s="150">
        <f>[1]Spelers!F20</f>
        <v>0.26600000000000001</v>
      </c>
      <c r="N34" s="151">
        <v>1</v>
      </c>
      <c r="O34" s="151">
        <v>4</v>
      </c>
      <c r="P34" s="150">
        <f t="shared" si="4"/>
        <v>0.13333333333333333</v>
      </c>
      <c r="Q34" s="152">
        <f t="shared" si="2"/>
        <v>0.50125313283208017</v>
      </c>
    </row>
    <row r="35" spans="1:17" ht="17.399999999999999" x14ac:dyDescent="0.3">
      <c r="A35" s="148" t="s">
        <v>83</v>
      </c>
      <c r="B35" s="149" t="str">
        <f>[1]Spelers!D14</f>
        <v>Kees Dierckx</v>
      </c>
      <c r="C35" s="150">
        <f>[1]Spelers!F14</f>
        <v>0.33300000000000002</v>
      </c>
      <c r="D35" s="151">
        <v>3</v>
      </c>
      <c r="E35" s="151">
        <v>7</v>
      </c>
      <c r="F35" s="150">
        <f t="shared" si="3"/>
        <v>0.23333333333333334</v>
      </c>
      <c r="G35" s="152">
        <f t="shared" si="1"/>
        <v>0.70070070070070067</v>
      </c>
      <c r="H35" s="151">
        <v>30</v>
      </c>
      <c r="I35" s="153">
        <f>IF(E35&gt;0,W35+X35,"0")</f>
        <v>0</v>
      </c>
      <c r="J35" s="154" t="s">
        <v>47</v>
      </c>
      <c r="K35" s="153">
        <f>IF(O35&gt;0,Y35+Z35,"0")</f>
        <v>0</v>
      </c>
      <c r="L35" s="149" t="str">
        <f>[1]Spelers!D19</f>
        <v>Fons Fonteijn</v>
      </c>
      <c r="M35" s="150">
        <f>[1]Spelers!F19</f>
        <v>0.3</v>
      </c>
      <c r="N35" s="151">
        <v>1</v>
      </c>
      <c r="O35" s="151">
        <v>6</v>
      </c>
      <c r="P35" s="150">
        <f t="shared" si="4"/>
        <v>0.2</v>
      </c>
      <c r="Q35" s="152">
        <f t="shared" si="2"/>
        <v>0.66666666666666674</v>
      </c>
    </row>
    <row r="36" spans="1:17" ht="17.399999999999999" x14ac:dyDescent="0.3">
      <c r="A36" s="148"/>
      <c r="B36" s="149" t="str">
        <f>[1]Spelers!D15</f>
        <v>Broer v Gisbergen</v>
      </c>
      <c r="C36" s="150">
        <f>[1]Spelers!F15</f>
        <v>0.33300000000000002</v>
      </c>
      <c r="D36" s="151">
        <v>2</v>
      </c>
      <c r="E36" s="151">
        <v>7</v>
      </c>
      <c r="F36" s="150">
        <f t="shared" si="3"/>
        <v>0.23333333333333334</v>
      </c>
      <c r="G36" s="152">
        <f t="shared" si="1"/>
        <v>0.70070070070070067</v>
      </c>
      <c r="H36" s="151">
        <v>30</v>
      </c>
      <c r="I36" s="153">
        <f>IF(E36&gt;0,W36+X36,"0")</f>
        <v>0</v>
      </c>
      <c r="J36" s="154" t="s">
        <v>47</v>
      </c>
      <c r="K36" s="153">
        <f>IF(O36&gt;0,Y36+Z36,"0")</f>
        <v>0</v>
      </c>
      <c r="L36" s="149" t="str">
        <f>[1]Spelers!D18</f>
        <v>Thijs v d Zanden</v>
      </c>
      <c r="M36" s="150">
        <f>[1]Spelers!F18</f>
        <v>0.3</v>
      </c>
      <c r="N36" s="151">
        <v>3</v>
      </c>
      <c r="O36" s="151">
        <v>6</v>
      </c>
      <c r="P36" s="150">
        <f t="shared" si="4"/>
        <v>0.2</v>
      </c>
      <c r="Q36" s="152">
        <f t="shared" si="2"/>
        <v>0.66666666666666674</v>
      </c>
    </row>
    <row r="37" spans="1:17" ht="17.399999999999999" x14ac:dyDescent="0.3">
      <c r="A37" s="148"/>
      <c r="B37" s="149" t="str">
        <f>[1]Spelers!D16</f>
        <v>Cor Kemerink</v>
      </c>
      <c r="C37" s="150">
        <f>[1]Spelers!F16</f>
        <v>0.33300000000000002</v>
      </c>
      <c r="D37" s="151">
        <v>3</v>
      </c>
      <c r="E37" s="151">
        <v>14</v>
      </c>
      <c r="F37" s="150">
        <f t="shared" si="3"/>
        <v>0.46666666666666667</v>
      </c>
      <c r="G37" s="152">
        <f t="shared" si="1"/>
        <v>1.4014014014014013</v>
      </c>
      <c r="H37" s="151">
        <v>30</v>
      </c>
      <c r="I37" s="153">
        <f>IF(E37&gt;0,W37+X37,"0")</f>
        <v>0</v>
      </c>
      <c r="J37" s="154" t="s">
        <v>47</v>
      </c>
      <c r="K37" s="153">
        <f>IF(O37&gt;0,Y37+Z37,"0")</f>
        <v>0</v>
      </c>
      <c r="L37" s="149" t="str">
        <f>[1]Spelers!D17</f>
        <v>John v Schaijk</v>
      </c>
      <c r="M37" s="150">
        <f>[1]Spelers!F17</f>
        <v>0.3</v>
      </c>
      <c r="N37" s="151">
        <v>1</v>
      </c>
      <c r="O37" s="151">
        <v>1</v>
      </c>
      <c r="P37" s="150">
        <f t="shared" si="4"/>
        <v>3.3333333333333333E-2</v>
      </c>
      <c r="Q37" s="152">
        <f t="shared" si="2"/>
        <v>0.11111111111111112</v>
      </c>
    </row>
    <row r="38" spans="1:17" ht="17.399999999999999" x14ac:dyDescent="0.3">
      <c r="A38" s="156"/>
      <c r="B38" s="157"/>
      <c r="C38" s="158"/>
      <c r="D38" s="159"/>
      <c r="E38" s="159"/>
      <c r="F38" s="158"/>
      <c r="G38" s="160"/>
      <c r="H38" s="159"/>
      <c r="I38" s="161"/>
      <c r="J38" s="162"/>
      <c r="K38" s="161"/>
      <c r="L38" s="157"/>
      <c r="M38" s="158"/>
      <c r="N38" s="159"/>
      <c r="O38" s="159"/>
      <c r="P38" s="158"/>
      <c r="Q38" s="160"/>
    </row>
    <row r="39" spans="1:17" ht="17.399999999999999" x14ac:dyDescent="0.3">
      <c r="A39" s="148"/>
      <c r="B39" s="149" t="str">
        <f>[1]Spelers!D17</f>
        <v>John v Schaijk</v>
      </c>
      <c r="C39" s="150">
        <f>[1]Spelers!F17</f>
        <v>0.3</v>
      </c>
      <c r="D39" s="151">
        <v>1</v>
      </c>
      <c r="E39" s="151">
        <v>4</v>
      </c>
      <c r="F39" s="150">
        <f t="shared" si="3"/>
        <v>0.13333333333333333</v>
      </c>
      <c r="G39" s="152">
        <f t="shared" si="1"/>
        <v>0.44444444444444448</v>
      </c>
      <c r="H39" s="151">
        <v>30</v>
      </c>
      <c r="I39" s="153">
        <f>IF(E39&gt;0,W39+X39,"0")</f>
        <v>0</v>
      </c>
      <c r="J39" s="154" t="s">
        <v>47</v>
      </c>
      <c r="K39" s="153">
        <f>IF(O39&gt;0,Y39+Z39,"0")</f>
        <v>0</v>
      </c>
      <c r="L39" s="149" t="str">
        <f>[1]Spelers!D23</f>
        <v>Gerard Swaanen</v>
      </c>
      <c r="M39" s="150">
        <f>[1]Spelers!F23</f>
        <v>0.26600000000000001</v>
      </c>
      <c r="N39" s="151">
        <v>1</v>
      </c>
      <c r="O39" s="151">
        <v>1</v>
      </c>
      <c r="P39" s="150">
        <f t="shared" si="4"/>
        <v>3.3333333333333333E-2</v>
      </c>
      <c r="Q39" s="152">
        <f t="shared" si="2"/>
        <v>0.12531328320802004</v>
      </c>
    </row>
    <row r="40" spans="1:17" ht="17.399999999999999" x14ac:dyDescent="0.3">
      <c r="A40" s="148"/>
      <c r="B40" s="149" t="str">
        <f>[1]Spelers!D18</f>
        <v>Thijs v d Zanden</v>
      </c>
      <c r="C40" s="150">
        <f>[1]Spelers!F18</f>
        <v>0.3</v>
      </c>
      <c r="D40" s="151">
        <v>2</v>
      </c>
      <c r="E40" s="151">
        <v>12</v>
      </c>
      <c r="F40" s="150">
        <f t="shared" si="3"/>
        <v>0.4</v>
      </c>
      <c r="G40" s="152">
        <f t="shared" si="1"/>
        <v>1.3333333333333335</v>
      </c>
      <c r="H40" s="151">
        <v>30</v>
      </c>
      <c r="I40" s="153">
        <f>IF(E40&gt;0,W40+X40,"0")</f>
        <v>0</v>
      </c>
      <c r="J40" s="154" t="s">
        <v>47</v>
      </c>
      <c r="K40" s="153">
        <f>IF(O40&gt;0,Y40+Z40,"0")</f>
        <v>0</v>
      </c>
      <c r="L40" s="149" t="str">
        <f>[1]Spelers!D16</f>
        <v>Cor Kemerink</v>
      </c>
      <c r="M40" s="150">
        <f>[1]Spelers!F16</f>
        <v>0.33300000000000002</v>
      </c>
      <c r="N40" s="151">
        <v>3</v>
      </c>
      <c r="O40" s="151">
        <v>16</v>
      </c>
      <c r="P40" s="150">
        <f t="shared" si="4"/>
        <v>0.53333333333333333</v>
      </c>
      <c r="Q40" s="152">
        <f t="shared" si="2"/>
        <v>1.6016016016016015</v>
      </c>
    </row>
    <row r="41" spans="1:17" ht="17.399999999999999" x14ac:dyDescent="0.3">
      <c r="A41" s="148" t="s">
        <v>84</v>
      </c>
      <c r="B41" s="149" t="str">
        <f>[1]Spelers!D19</f>
        <v>Fons Fonteijn</v>
      </c>
      <c r="C41" s="150">
        <f>[1]Spelers!F19</f>
        <v>0.3</v>
      </c>
      <c r="D41" s="151">
        <v>2</v>
      </c>
      <c r="E41" s="151">
        <v>9</v>
      </c>
      <c r="F41" s="150">
        <f t="shared" si="3"/>
        <v>0.3</v>
      </c>
      <c r="G41" s="152">
        <f t="shared" si="1"/>
        <v>1</v>
      </c>
      <c r="H41" s="151">
        <v>30</v>
      </c>
      <c r="I41" s="153">
        <f>IF(E41&gt;0,W41+X41,"0")</f>
        <v>0</v>
      </c>
      <c r="J41" s="154" t="s">
        <v>47</v>
      </c>
      <c r="K41" s="153">
        <f>IF(O41&gt;0,Y41+Z41,"0")</f>
        <v>0</v>
      </c>
      <c r="L41" s="149" t="str">
        <f>[1]Spelers!D15</f>
        <v>Broer v Gisbergen</v>
      </c>
      <c r="M41" s="150">
        <f>[1]Spelers!F15</f>
        <v>0.33300000000000002</v>
      </c>
      <c r="N41" s="151">
        <v>1</v>
      </c>
      <c r="O41" s="151">
        <v>3</v>
      </c>
      <c r="P41" s="150">
        <f t="shared" si="4"/>
        <v>0.1</v>
      </c>
      <c r="Q41" s="152">
        <f t="shared" si="2"/>
        <v>0.3003003003003003</v>
      </c>
    </row>
    <row r="42" spans="1:17" ht="17.399999999999999" x14ac:dyDescent="0.3">
      <c r="A42" s="148"/>
      <c r="B42" s="149" t="str">
        <f>[1]Spelers!D20</f>
        <v>Cees v Gestel</v>
      </c>
      <c r="C42" s="150">
        <f>[1]Spelers!F20</f>
        <v>0.26600000000000001</v>
      </c>
      <c r="D42" s="151">
        <v>2</v>
      </c>
      <c r="E42" s="151">
        <v>4</v>
      </c>
      <c r="F42" s="150">
        <f t="shared" si="3"/>
        <v>0.13333333333333333</v>
      </c>
      <c r="G42" s="152">
        <f t="shared" si="1"/>
        <v>0.50125313283208017</v>
      </c>
      <c r="H42" s="151">
        <v>30</v>
      </c>
      <c r="I42" s="153">
        <f>IF(E42&gt;0,W42+X42,"0")</f>
        <v>0</v>
      </c>
      <c r="J42" s="154" t="s">
        <v>47</v>
      </c>
      <c r="K42" s="153">
        <f>IF(O42&gt;0,Y42+Z42,"0")</f>
        <v>0</v>
      </c>
      <c r="L42" s="149" t="str">
        <f>[1]Spelers!D14</f>
        <v>Kees Dierckx</v>
      </c>
      <c r="M42" s="150">
        <f>[1]Spelers!F14</f>
        <v>0.33300000000000002</v>
      </c>
      <c r="N42" s="151">
        <v>2</v>
      </c>
      <c r="O42" s="151">
        <v>13</v>
      </c>
      <c r="P42" s="150">
        <f t="shared" si="4"/>
        <v>0.43333333333333335</v>
      </c>
      <c r="Q42" s="152">
        <f t="shared" si="2"/>
        <v>1.3013013013013013</v>
      </c>
    </row>
    <row r="43" spans="1:17" ht="17.399999999999999" x14ac:dyDescent="0.3">
      <c r="A43" s="148"/>
      <c r="B43" s="149" t="str">
        <f>[1]Spelers!D21</f>
        <v>Will Kox</v>
      </c>
      <c r="C43" s="150">
        <f>[1]Spelers!F21</f>
        <v>0.26600000000000001</v>
      </c>
      <c r="D43" s="151">
        <v>1</v>
      </c>
      <c r="E43" s="151">
        <v>5</v>
      </c>
      <c r="F43" s="150">
        <f t="shared" si="3"/>
        <v>0.16666666666666666</v>
      </c>
      <c r="G43" s="152">
        <f t="shared" si="1"/>
        <v>0.62656641604010022</v>
      </c>
      <c r="H43" s="151">
        <v>30</v>
      </c>
      <c r="I43" s="153">
        <f>IF(E43&gt;0,W43+X43,"0")</f>
        <v>0</v>
      </c>
      <c r="J43" s="154" t="s">
        <v>47</v>
      </c>
      <c r="K43" s="153">
        <f>IF(O43&gt;0,Y43+Z43,"0")</f>
        <v>0</v>
      </c>
      <c r="L43" s="149" t="str">
        <f>[1]Spelers!D22</f>
        <v>Jan Dirkx</v>
      </c>
      <c r="M43" s="150">
        <f>[1]Spelers!F22</f>
        <v>0.26600000000000001</v>
      </c>
      <c r="N43" s="151">
        <v>2</v>
      </c>
      <c r="O43" s="151">
        <v>12</v>
      </c>
      <c r="P43" s="150">
        <f t="shared" si="4"/>
        <v>0.4</v>
      </c>
      <c r="Q43" s="152">
        <f t="shared" si="2"/>
        <v>1.5037593984962405</v>
      </c>
    </row>
    <row r="44" spans="1:17" ht="17.399999999999999" x14ac:dyDescent="0.3">
      <c r="A44" s="156"/>
      <c r="B44" s="157"/>
      <c r="C44" s="158"/>
      <c r="D44" s="159"/>
      <c r="E44" s="159"/>
      <c r="F44" s="158"/>
      <c r="G44" s="160"/>
      <c r="H44" s="159"/>
      <c r="I44" s="161"/>
      <c r="J44" s="162"/>
      <c r="K44" s="161"/>
      <c r="L44" s="157"/>
      <c r="M44" s="158"/>
      <c r="N44" s="159"/>
      <c r="O44" s="159"/>
      <c r="P44" s="158"/>
      <c r="Q44" s="160"/>
    </row>
    <row r="45" spans="1:17" ht="17.399999999999999" x14ac:dyDescent="0.3">
      <c r="A45" s="148"/>
      <c r="B45" s="149" t="str">
        <f>[1]Spelers!D23</f>
        <v>Gerard Swaanen</v>
      </c>
      <c r="C45" s="150">
        <f>[1]Spelers!F23</f>
        <v>0.26600000000000001</v>
      </c>
      <c r="D45" s="151">
        <v>1</v>
      </c>
      <c r="E45" s="151">
        <v>5</v>
      </c>
      <c r="F45" s="150">
        <f>E45/H45</f>
        <v>0.16666666666666666</v>
      </c>
      <c r="G45" s="152">
        <f t="shared" si="1"/>
        <v>0.62656641604010022</v>
      </c>
      <c r="H45" s="151">
        <v>30</v>
      </c>
      <c r="I45" s="153">
        <f>IF(E45&gt;0,W45+X45,"0")</f>
        <v>0</v>
      </c>
      <c r="J45" s="154" t="s">
        <v>47</v>
      </c>
      <c r="K45" s="153">
        <f>IF(O45&gt;0,Y45+Z45,"0")</f>
        <v>0</v>
      </c>
      <c r="L45" s="149" t="str">
        <f>[1]Spelers!D22</f>
        <v>Jan Dirkx</v>
      </c>
      <c r="M45" s="150">
        <f>[1]Spelers!F22</f>
        <v>0.26600000000000001</v>
      </c>
      <c r="N45" s="151">
        <v>2</v>
      </c>
      <c r="O45" s="151">
        <v>7</v>
      </c>
      <c r="P45" s="150">
        <f>O45/H45</f>
        <v>0.23333333333333334</v>
      </c>
      <c r="Q45" s="152">
        <f t="shared" si="2"/>
        <v>0.8771929824561403</v>
      </c>
    </row>
    <row r="46" spans="1:17" ht="17.399999999999999" x14ac:dyDescent="0.3">
      <c r="A46" s="148"/>
      <c r="B46" s="149" t="str">
        <f>[1]Spelers!D14</f>
        <v>Kees Dierckx</v>
      </c>
      <c r="C46" s="150">
        <f>[1]Spelers!F14</f>
        <v>0.33300000000000002</v>
      </c>
      <c r="D46" s="151">
        <v>2</v>
      </c>
      <c r="E46" s="151">
        <v>12</v>
      </c>
      <c r="F46" s="150">
        <f>E46/H46</f>
        <v>0.4</v>
      </c>
      <c r="G46" s="152">
        <f t="shared" si="1"/>
        <v>1.2012012012012012</v>
      </c>
      <c r="H46" s="151">
        <v>30</v>
      </c>
      <c r="I46" s="153">
        <f>IF(E46&gt;0,W46+X46,"0")</f>
        <v>0</v>
      </c>
      <c r="J46" s="154" t="s">
        <v>47</v>
      </c>
      <c r="K46" s="153">
        <f>IF(O46&gt;0,Y46+Z46,"0")</f>
        <v>0</v>
      </c>
      <c r="L46" s="149" t="str">
        <f>[1]Spelers!D21</f>
        <v>Will Kox</v>
      </c>
      <c r="M46" s="150">
        <f>[1]Spelers!F21</f>
        <v>0.26600000000000001</v>
      </c>
      <c r="N46" s="151">
        <v>3</v>
      </c>
      <c r="O46" s="151">
        <v>9</v>
      </c>
      <c r="P46" s="150">
        <f>O46/H46</f>
        <v>0.3</v>
      </c>
      <c r="Q46" s="152">
        <f t="shared" si="2"/>
        <v>1.1278195488721803</v>
      </c>
    </row>
    <row r="47" spans="1:17" ht="17.399999999999999" x14ac:dyDescent="0.3">
      <c r="A47" s="148" t="s">
        <v>85</v>
      </c>
      <c r="B47" s="149" t="str">
        <f>[1]Spelers!D15</f>
        <v>Broer v Gisbergen</v>
      </c>
      <c r="C47" s="150">
        <f>[1]Spelers!F15</f>
        <v>0.33300000000000002</v>
      </c>
      <c r="D47" s="151">
        <v>1</v>
      </c>
      <c r="E47" s="151">
        <v>4</v>
      </c>
      <c r="F47" s="150">
        <f>E47/H47</f>
        <v>0.13333333333333333</v>
      </c>
      <c r="G47" s="152">
        <f t="shared" si="1"/>
        <v>0.40040040040040037</v>
      </c>
      <c r="H47" s="151">
        <v>30</v>
      </c>
      <c r="I47" s="153">
        <f>IF(E47&gt;0,W47+X47,"0")</f>
        <v>0</v>
      </c>
      <c r="J47" s="154" t="s">
        <v>47</v>
      </c>
      <c r="K47" s="153">
        <f>IF(O47&gt;0,Y47+Z47,"0")</f>
        <v>0</v>
      </c>
      <c r="L47" s="149" t="str">
        <f>[1]Spelers!D20</f>
        <v>Cees v Gestel</v>
      </c>
      <c r="M47" s="150">
        <f>[1]Spelers!F20</f>
        <v>0.26600000000000001</v>
      </c>
      <c r="N47" s="151">
        <v>2</v>
      </c>
      <c r="O47" s="151">
        <v>5</v>
      </c>
      <c r="P47" s="150">
        <f>O47/H47</f>
        <v>0.16666666666666666</v>
      </c>
      <c r="Q47" s="152">
        <f t="shared" si="2"/>
        <v>0.62656641604010022</v>
      </c>
    </row>
    <row r="48" spans="1:17" ht="17.399999999999999" x14ac:dyDescent="0.3">
      <c r="A48" s="148"/>
      <c r="B48" s="149" t="str">
        <f>[1]Spelers!D16</f>
        <v>Cor Kemerink</v>
      </c>
      <c r="C48" s="150">
        <f>[1]Spelers!F16</f>
        <v>0.33300000000000002</v>
      </c>
      <c r="D48" s="151">
        <v>2</v>
      </c>
      <c r="E48" s="151">
        <v>17</v>
      </c>
      <c r="F48" s="150">
        <f>E48/H48</f>
        <v>0.56666666666666665</v>
      </c>
      <c r="G48" s="152">
        <f t="shared" si="1"/>
        <v>1.7017017017017015</v>
      </c>
      <c r="H48" s="151">
        <v>30</v>
      </c>
      <c r="I48" s="153">
        <f>IF(E48&gt;0,W48+X48,"0")</f>
        <v>0</v>
      </c>
      <c r="J48" s="154" t="s">
        <v>47</v>
      </c>
      <c r="K48" s="153">
        <f>IF(O48&gt;0,Y48+Z48,"0")</f>
        <v>0</v>
      </c>
      <c r="L48" s="149" t="str">
        <f>[1]Spelers!D19</f>
        <v>Fons Fonteijn</v>
      </c>
      <c r="M48" s="150">
        <f>[1]Spelers!F19</f>
        <v>0.3</v>
      </c>
      <c r="N48" s="151">
        <v>2</v>
      </c>
      <c r="O48" s="151">
        <v>11</v>
      </c>
      <c r="P48" s="150">
        <f>O48/H48</f>
        <v>0.36666666666666664</v>
      </c>
      <c r="Q48" s="152">
        <f t="shared" si="2"/>
        <v>1.2222222222222221</v>
      </c>
    </row>
    <row r="49" spans="1:18" ht="17.399999999999999" x14ac:dyDescent="0.3">
      <c r="A49" s="148"/>
      <c r="B49" s="149" t="str">
        <f>[1]Spelers!D17</f>
        <v>John v Schaijk</v>
      </c>
      <c r="C49" s="150">
        <f>[1]Spelers!F17</f>
        <v>0.3</v>
      </c>
      <c r="D49" s="151">
        <v>2</v>
      </c>
      <c r="E49" s="151">
        <v>8</v>
      </c>
      <c r="F49" s="150">
        <f>E49/H49</f>
        <v>0.26666666666666666</v>
      </c>
      <c r="G49" s="152">
        <f t="shared" si="1"/>
        <v>0.88888888888888895</v>
      </c>
      <c r="H49" s="151">
        <v>30</v>
      </c>
      <c r="I49" s="153">
        <f>IF(E49&gt;0,W49+X49,"0")</f>
        <v>0</v>
      </c>
      <c r="J49" s="154" t="s">
        <v>47</v>
      </c>
      <c r="K49" s="153">
        <f>IF(O49&gt;0,Y49+Z49,"0")</f>
        <v>0</v>
      </c>
      <c r="L49" s="149" t="str">
        <f>[1]Spelers!D18</f>
        <v>Thijs v d Zanden</v>
      </c>
      <c r="M49" s="150">
        <f>[1]Spelers!F18</f>
        <v>0.3</v>
      </c>
      <c r="N49" s="151">
        <v>2</v>
      </c>
      <c r="O49" s="151">
        <v>6</v>
      </c>
      <c r="P49" s="150">
        <f>O49/H49</f>
        <v>0.2</v>
      </c>
      <c r="Q49" s="152">
        <f t="shared" si="2"/>
        <v>0.66666666666666674</v>
      </c>
    </row>
    <row r="50" spans="1:18" ht="17.399999999999999" x14ac:dyDescent="0.3">
      <c r="A50" s="156"/>
      <c r="B50" s="157"/>
      <c r="C50" s="158"/>
      <c r="D50" s="159"/>
      <c r="E50" s="159"/>
      <c r="F50" s="158"/>
      <c r="G50" s="160"/>
      <c r="H50" s="159"/>
      <c r="I50" s="161"/>
      <c r="J50" s="162"/>
      <c r="K50" s="161"/>
      <c r="L50" s="157"/>
      <c r="M50" s="158"/>
      <c r="N50" s="159"/>
      <c r="O50" s="159"/>
      <c r="P50" s="158"/>
      <c r="Q50" s="160"/>
    </row>
    <row r="51" spans="1:18" ht="17.399999999999999" x14ac:dyDescent="0.3">
      <c r="A51" s="148"/>
      <c r="B51" s="149" t="str">
        <f>[1]Spelers!D18</f>
        <v>Thijs v d Zanden</v>
      </c>
      <c r="C51" s="150">
        <f>[1]Spelers!F18</f>
        <v>0.3</v>
      </c>
      <c r="D51" s="151">
        <v>1</v>
      </c>
      <c r="E51" s="151">
        <v>4</v>
      </c>
      <c r="F51" s="150">
        <f>E51/H51</f>
        <v>0.13333333333333333</v>
      </c>
      <c r="G51" s="152">
        <f t="shared" si="1"/>
        <v>0.44444444444444448</v>
      </c>
      <c r="H51" s="151">
        <v>30</v>
      </c>
      <c r="I51" s="153">
        <f>IF(E51&gt;0,W51+X51,"0")</f>
        <v>0</v>
      </c>
      <c r="J51" s="154" t="s">
        <v>47</v>
      </c>
      <c r="K51" s="153">
        <f>IF(O51&gt;0,Y51+Z51,"0")</f>
        <v>0</v>
      </c>
      <c r="L51" s="149" t="str">
        <f>[1]Spelers!D23</f>
        <v>Gerard Swaanen</v>
      </c>
      <c r="M51" s="150">
        <f>[1]Spelers!F23</f>
        <v>0.26600000000000001</v>
      </c>
      <c r="N51" s="151">
        <v>1</v>
      </c>
      <c r="O51" s="151">
        <v>5</v>
      </c>
      <c r="P51" s="150">
        <f>O51/H51</f>
        <v>0.16666666666666666</v>
      </c>
      <c r="Q51" s="152">
        <f t="shared" si="2"/>
        <v>0.62656641604010022</v>
      </c>
    </row>
    <row r="52" spans="1:18" ht="17.399999999999999" x14ac:dyDescent="0.3">
      <c r="A52" s="148"/>
      <c r="B52" s="149" t="str">
        <f>[1]Spelers!D19</f>
        <v>Fons Fonteijn</v>
      </c>
      <c r="C52" s="150">
        <f>[1]Spelers!F19</f>
        <v>0.3</v>
      </c>
      <c r="D52" s="151">
        <v>5</v>
      </c>
      <c r="E52" s="151">
        <v>13</v>
      </c>
      <c r="F52" s="150">
        <f>E52/H52</f>
        <v>0.43333333333333335</v>
      </c>
      <c r="G52" s="152">
        <f t="shared" si="1"/>
        <v>1.4444444444444446</v>
      </c>
      <c r="H52" s="151">
        <v>30</v>
      </c>
      <c r="I52" s="153">
        <f>IF(E52&gt;0,W52+X52,"0")</f>
        <v>0</v>
      </c>
      <c r="J52" s="154" t="s">
        <v>47</v>
      </c>
      <c r="K52" s="153">
        <f>IF(O52&gt;0,Y52+Z52,"0")</f>
        <v>0</v>
      </c>
      <c r="L52" s="149" t="str">
        <f>[1]Spelers!D17</f>
        <v>John v Schaijk</v>
      </c>
      <c r="M52" s="150">
        <f>[1]Spelers!F17</f>
        <v>0.3</v>
      </c>
      <c r="N52" s="151">
        <v>3</v>
      </c>
      <c r="O52" s="151">
        <v>6</v>
      </c>
      <c r="P52" s="150">
        <f>O52/H52</f>
        <v>0.2</v>
      </c>
      <c r="Q52" s="152">
        <f t="shared" si="2"/>
        <v>0.66666666666666674</v>
      </c>
      <c r="R52" s="73"/>
    </row>
    <row r="53" spans="1:18" ht="17.399999999999999" x14ac:dyDescent="0.3">
      <c r="A53" s="148" t="s">
        <v>86</v>
      </c>
      <c r="B53" s="149" t="str">
        <f>[1]Spelers!D20</f>
        <v>Cees v Gestel</v>
      </c>
      <c r="C53" s="150">
        <f>[1]Spelers!F20</f>
        <v>0.26600000000000001</v>
      </c>
      <c r="D53" s="151">
        <v>3</v>
      </c>
      <c r="E53" s="151">
        <v>9</v>
      </c>
      <c r="F53" s="150">
        <f>E53/H53</f>
        <v>0.3</v>
      </c>
      <c r="G53" s="152">
        <f t="shared" si="1"/>
        <v>1.1278195488721803</v>
      </c>
      <c r="H53" s="151">
        <v>30</v>
      </c>
      <c r="I53" s="153">
        <f>IF(E53&gt;0,W53+X53,"0")</f>
        <v>0</v>
      </c>
      <c r="J53" s="154" t="s">
        <v>47</v>
      </c>
      <c r="K53" s="153">
        <f>IF(O53&gt;0,Y53+Z53,"0")</f>
        <v>0</v>
      </c>
      <c r="L53" s="149" t="str">
        <f>[1]Spelers!D16</f>
        <v>Cor Kemerink</v>
      </c>
      <c r="M53" s="150">
        <f>[1]Spelers!F16</f>
        <v>0.33300000000000002</v>
      </c>
      <c r="N53" s="151">
        <v>2</v>
      </c>
      <c r="O53" s="151">
        <v>9</v>
      </c>
      <c r="P53" s="150">
        <f>O53/H53</f>
        <v>0.3</v>
      </c>
      <c r="Q53" s="152">
        <f t="shared" si="2"/>
        <v>0.9009009009009008</v>
      </c>
    </row>
    <row r="54" spans="1:18" ht="17.399999999999999" x14ac:dyDescent="0.3">
      <c r="A54" s="148"/>
      <c r="B54" s="149" t="str">
        <f>[1]Spelers!D21</f>
        <v>Will Kox</v>
      </c>
      <c r="C54" s="150">
        <f>[1]Spelers!F21</f>
        <v>0.26600000000000001</v>
      </c>
      <c r="D54" s="151">
        <v>2</v>
      </c>
      <c r="E54" s="151">
        <v>11</v>
      </c>
      <c r="F54" s="150">
        <f>E54/H54</f>
        <v>0.36666666666666664</v>
      </c>
      <c r="G54" s="152">
        <f t="shared" si="1"/>
        <v>1.3784461152882204</v>
      </c>
      <c r="H54" s="151">
        <v>30</v>
      </c>
      <c r="I54" s="153">
        <f>IF(E54&gt;0,W54+X54,"0")</f>
        <v>0</v>
      </c>
      <c r="J54" s="154" t="s">
        <v>47</v>
      </c>
      <c r="K54" s="153">
        <f>IF(O54&gt;0,Y54+Z54,"0")</f>
        <v>0</v>
      </c>
      <c r="L54" s="149" t="str">
        <f>[1]Spelers!D15</f>
        <v>Broer v Gisbergen</v>
      </c>
      <c r="M54" s="150">
        <f>[1]Spelers!F15</f>
        <v>0.33300000000000002</v>
      </c>
      <c r="N54" s="151">
        <v>3</v>
      </c>
      <c r="O54" s="151">
        <v>8</v>
      </c>
      <c r="P54" s="150">
        <f>O54/H54</f>
        <v>0.26666666666666666</v>
      </c>
      <c r="Q54" s="152">
        <f t="shared" si="2"/>
        <v>0.80080080080080074</v>
      </c>
    </row>
    <row r="55" spans="1:18" ht="17.399999999999999" x14ac:dyDescent="0.3">
      <c r="A55" s="164"/>
      <c r="B55" s="149" t="str">
        <f>[1]Spelers!D22</f>
        <v>Jan Dirkx</v>
      </c>
      <c r="C55" s="150">
        <f>[1]Spelers!F22</f>
        <v>0.26600000000000001</v>
      </c>
      <c r="D55" s="151">
        <v>2</v>
      </c>
      <c r="E55" s="151">
        <v>5</v>
      </c>
      <c r="F55" s="150">
        <f>E55/H55</f>
        <v>0.16666666666666666</v>
      </c>
      <c r="G55" s="152">
        <f t="shared" si="1"/>
        <v>0.62656641604010022</v>
      </c>
      <c r="H55" s="151">
        <v>30</v>
      </c>
      <c r="I55" s="153">
        <f>IF(E55&gt;0,W55+X55,"0")</f>
        <v>0</v>
      </c>
      <c r="J55" s="154" t="s">
        <v>47</v>
      </c>
      <c r="K55" s="153">
        <f>IF(O55&gt;0,Y55+Z55,"0")</f>
        <v>0</v>
      </c>
      <c r="L55" s="149" t="str">
        <f>[1]Spelers!D14</f>
        <v>Kees Dierckx</v>
      </c>
      <c r="M55" s="150">
        <f>[1]Spelers!F14</f>
        <v>0.33300000000000002</v>
      </c>
      <c r="N55" s="151">
        <v>2</v>
      </c>
      <c r="O55" s="151">
        <v>14</v>
      </c>
      <c r="P55" s="150">
        <f>O55/H55</f>
        <v>0.46666666666666667</v>
      </c>
      <c r="Q55" s="152">
        <f>IF(O55&gt;0,P55/M55,"0")</f>
        <v>1.4014014014014013</v>
      </c>
    </row>
    <row r="56" spans="1:18" ht="15" thickBot="1" x14ac:dyDescent="0.35">
      <c r="D56" s="73"/>
      <c r="N56" s="73"/>
    </row>
    <row r="57" spans="1:18" ht="75.599999999999994" thickTop="1" x14ac:dyDescent="0.3">
      <c r="A57" s="138" t="s">
        <v>69</v>
      </c>
      <c r="B57" s="139" t="s">
        <v>58</v>
      </c>
      <c r="C57" s="140" t="s">
        <v>70</v>
      </c>
      <c r="D57" s="141" t="s">
        <v>71</v>
      </c>
      <c r="E57" s="142" t="s">
        <v>72</v>
      </c>
      <c r="F57" s="140" t="s">
        <v>73</v>
      </c>
      <c r="G57" s="143" t="s">
        <v>74</v>
      </c>
      <c r="H57" s="142" t="s">
        <v>75</v>
      </c>
      <c r="I57" s="144"/>
      <c r="J57" s="145" t="s">
        <v>76</v>
      </c>
      <c r="K57" s="146"/>
      <c r="L57" s="139" t="s">
        <v>58</v>
      </c>
      <c r="M57" s="140" t="s">
        <v>70</v>
      </c>
      <c r="N57" s="141" t="s">
        <v>71</v>
      </c>
      <c r="O57" s="141" t="s">
        <v>72</v>
      </c>
      <c r="P57" s="140" t="s">
        <v>73</v>
      </c>
      <c r="Q57" s="147" t="s">
        <v>74</v>
      </c>
      <c r="R57" s="165"/>
    </row>
    <row r="58" spans="1:18" ht="17.399999999999999" x14ac:dyDescent="0.3">
      <c r="A58" s="148"/>
      <c r="B58" s="149" t="str">
        <f>[1]Spelers!D14</f>
        <v>Kees Dierckx</v>
      </c>
      <c r="C58" s="150">
        <f>[1]Spelers!F14</f>
        <v>0.33300000000000002</v>
      </c>
      <c r="D58" s="151">
        <v>2</v>
      </c>
      <c r="E58" s="151">
        <v>12</v>
      </c>
      <c r="F58" s="150">
        <f>E58/H58</f>
        <v>0.4</v>
      </c>
      <c r="G58" s="152">
        <f>IF(E58&gt;0,F58/C58,"0")</f>
        <v>1.2012012012012012</v>
      </c>
      <c r="H58" s="151">
        <v>30</v>
      </c>
      <c r="I58" s="153">
        <f>IF(E58&gt;0,W58+X58,"0")</f>
        <v>0</v>
      </c>
      <c r="J58" s="154" t="s">
        <v>47</v>
      </c>
      <c r="K58" s="153">
        <f>IF(O58&gt;0,Y58+Z58,"0")</f>
        <v>0</v>
      </c>
      <c r="L58" s="149" t="str">
        <f>[1]Spelers!D23</f>
        <v>Gerard Swaanen</v>
      </c>
      <c r="M58" s="150">
        <f>[1]Spelers!F23</f>
        <v>0.26600000000000001</v>
      </c>
      <c r="N58" s="151">
        <v>2</v>
      </c>
      <c r="O58" s="151">
        <v>5</v>
      </c>
      <c r="P58" s="150">
        <f>O58/H58</f>
        <v>0.16666666666666666</v>
      </c>
      <c r="Q58" s="152">
        <f>IF(O58&gt;0,P58/M58,"0")</f>
        <v>0.62656641604010022</v>
      </c>
      <c r="R58" s="166" t="s">
        <v>54</v>
      </c>
    </row>
    <row r="59" spans="1:18" ht="17.399999999999999" x14ac:dyDescent="0.3">
      <c r="A59" s="148"/>
      <c r="B59" s="149" t="str">
        <f>[1]Spelers!D15</f>
        <v>Broer v Gisbergen</v>
      </c>
      <c r="C59" s="150">
        <f>[1]Spelers!F15</f>
        <v>0.33300000000000002</v>
      </c>
      <c r="D59" s="151">
        <v>1</v>
      </c>
      <c r="E59" s="151">
        <v>3</v>
      </c>
      <c r="F59" s="150">
        <f t="shared" ref="F59:F68" si="5">E59/H59</f>
        <v>0.1</v>
      </c>
      <c r="G59" s="152">
        <f>IF(E59&gt;0,F59/C59,"0")</f>
        <v>0.3003003003003003</v>
      </c>
      <c r="H59" s="151">
        <v>30</v>
      </c>
      <c r="I59" s="153">
        <f>IF(E59&gt;0,W59+X59,"0")</f>
        <v>0</v>
      </c>
      <c r="J59" s="154" t="s">
        <v>47</v>
      </c>
      <c r="K59" s="153">
        <f>IF(O59&gt;0,Y59+Z59,"0")</f>
        <v>0</v>
      </c>
      <c r="L59" s="149" t="str">
        <f>[1]Spelers!D22</f>
        <v>Jan Dirkx</v>
      </c>
      <c r="M59" s="150">
        <f>[1]Spelers!F22</f>
        <v>0.26600000000000001</v>
      </c>
      <c r="N59" s="151">
        <v>2</v>
      </c>
      <c r="O59" s="151">
        <v>7</v>
      </c>
      <c r="P59" s="150">
        <f>O59/H59</f>
        <v>0.23333333333333334</v>
      </c>
      <c r="Q59" s="152">
        <f>IF(O59&gt;0,P59/M59,"0")</f>
        <v>0.8771929824561403</v>
      </c>
    </row>
    <row r="60" spans="1:18" ht="17.399999999999999" x14ac:dyDescent="0.3">
      <c r="A60" s="148" t="s">
        <v>87</v>
      </c>
      <c r="B60" s="149" t="str">
        <f>[1]Spelers!D16</f>
        <v>Cor Kemerink</v>
      </c>
      <c r="C60" s="150">
        <f>[1]Spelers!F16</f>
        <v>0.33300000000000002</v>
      </c>
      <c r="D60" s="151">
        <v>2</v>
      </c>
      <c r="E60" s="151">
        <v>13</v>
      </c>
      <c r="F60" s="150">
        <f t="shared" si="5"/>
        <v>0.43333333333333335</v>
      </c>
      <c r="G60" s="152">
        <f>IF(E60&gt;0,F60/C60,"0")</f>
        <v>1.3013013013013013</v>
      </c>
      <c r="H60" s="151">
        <v>30</v>
      </c>
      <c r="I60" s="153">
        <f>IF(E60&gt;0,W60+X60,"0")</f>
        <v>0</v>
      </c>
      <c r="J60" s="154" t="s">
        <v>47</v>
      </c>
      <c r="K60" s="153">
        <f>IF(O60&gt;0,Y60+Z60,"0")</f>
        <v>0</v>
      </c>
      <c r="L60" s="149" t="str">
        <f>[1]Spelers!D21</f>
        <v>Will Kox</v>
      </c>
      <c r="M60" s="150">
        <f>[1]Spelers!F21</f>
        <v>0.26600000000000001</v>
      </c>
      <c r="N60" s="151">
        <v>1</v>
      </c>
      <c r="O60" s="151">
        <v>8</v>
      </c>
      <c r="P60" s="150">
        <f>O60/H60</f>
        <v>0.26666666666666666</v>
      </c>
      <c r="Q60" s="152">
        <f>IF(O60&gt;0,P60/M60,"0")</f>
        <v>1.0025062656641603</v>
      </c>
    </row>
    <row r="61" spans="1:18" ht="17.399999999999999" x14ac:dyDescent="0.3">
      <c r="A61" s="148"/>
      <c r="B61" s="149" t="str">
        <f>[1]Spelers!D17</f>
        <v>John v Schaijk</v>
      </c>
      <c r="C61" s="150">
        <f>[1]Spelers!F17</f>
        <v>0.3</v>
      </c>
      <c r="D61" s="151">
        <v>1</v>
      </c>
      <c r="E61" s="151">
        <v>2</v>
      </c>
      <c r="F61" s="150">
        <f t="shared" si="5"/>
        <v>6.6666666666666666E-2</v>
      </c>
      <c r="G61" s="152">
        <f>IF(E61&gt;0,F61/C61,"0")</f>
        <v>0.22222222222222224</v>
      </c>
      <c r="H61" s="151">
        <v>30</v>
      </c>
      <c r="I61" s="153">
        <f>IF(E61&gt;0,W61+X61,"0")</f>
        <v>0</v>
      </c>
      <c r="J61" s="154" t="s">
        <v>47</v>
      </c>
      <c r="K61" s="153">
        <f>IF(O61&gt;0,Y61+Z61,"0")</f>
        <v>0</v>
      </c>
      <c r="L61" s="149" t="str">
        <f>[1]Spelers!D20</f>
        <v>Cees v Gestel</v>
      </c>
      <c r="M61" s="150">
        <f>[1]Spelers!F20</f>
        <v>0.26600000000000001</v>
      </c>
      <c r="N61" s="151">
        <v>2</v>
      </c>
      <c r="O61" s="151">
        <v>7</v>
      </c>
      <c r="P61" s="150">
        <f>O61/H61</f>
        <v>0.23333333333333334</v>
      </c>
      <c r="Q61" s="152">
        <f>IF(O61&gt;0,P61/M61,"0")</f>
        <v>0.8771929824561403</v>
      </c>
    </row>
    <row r="62" spans="1:18" ht="17.399999999999999" x14ac:dyDescent="0.3">
      <c r="A62" s="148"/>
      <c r="B62" s="149" t="str">
        <f>[1]Spelers!D18</f>
        <v>Thijs v d Zanden</v>
      </c>
      <c r="C62" s="150">
        <f>[1]Spelers!F18</f>
        <v>0.3</v>
      </c>
      <c r="D62" s="151">
        <v>1</v>
      </c>
      <c r="E62" s="151">
        <v>4</v>
      </c>
      <c r="F62" s="150">
        <f t="shared" si="5"/>
        <v>0.13333333333333333</v>
      </c>
      <c r="G62" s="152">
        <f>IF(E62&gt;0,F62/C62,"0")</f>
        <v>0.44444444444444448</v>
      </c>
      <c r="H62" s="151">
        <v>30</v>
      </c>
      <c r="I62" s="153">
        <f>IF(E62&gt;0,W62+X62,"0")</f>
        <v>0</v>
      </c>
      <c r="J62" s="154" t="s">
        <v>47</v>
      </c>
      <c r="K62" s="153">
        <f>IF(O62&gt;0,Y62+Z62,"0")</f>
        <v>0</v>
      </c>
      <c r="L62" s="149" t="str">
        <f>[1]Spelers!D19</f>
        <v>Fons Fonteijn</v>
      </c>
      <c r="M62" s="150">
        <f>[1]Spelers!F19</f>
        <v>0.3</v>
      </c>
      <c r="N62" s="151">
        <v>1</v>
      </c>
      <c r="O62" s="151">
        <v>3</v>
      </c>
      <c r="P62" s="150">
        <f>O62/H62</f>
        <v>0.1</v>
      </c>
      <c r="Q62" s="152">
        <f>IF(O62&gt;0,P62/M62,"0")</f>
        <v>0.33333333333333337</v>
      </c>
    </row>
    <row r="63" spans="1:18" ht="17.399999999999999" x14ac:dyDescent="0.3">
      <c r="A63" s="156"/>
      <c r="B63" s="157"/>
      <c r="C63" s="158"/>
      <c r="D63" s="159"/>
      <c r="E63" s="159"/>
      <c r="F63" s="158"/>
      <c r="G63" s="160"/>
      <c r="H63" s="159"/>
      <c r="I63" s="161"/>
      <c r="J63" s="162"/>
      <c r="K63" s="161"/>
      <c r="L63" s="157"/>
      <c r="M63" s="158"/>
      <c r="N63" s="159"/>
      <c r="O63" s="159"/>
      <c r="P63" s="158"/>
      <c r="Q63" s="160"/>
    </row>
    <row r="64" spans="1:18" ht="17.399999999999999" x14ac:dyDescent="0.3">
      <c r="A64" s="148"/>
      <c r="B64" s="149" t="str">
        <f>[1]Spelers!D23</f>
        <v>Gerard Swaanen</v>
      </c>
      <c r="C64" s="150">
        <f>[1]Spelers!F23</f>
        <v>0.26600000000000001</v>
      </c>
      <c r="D64" s="151"/>
      <c r="E64" s="151"/>
      <c r="F64" s="150" t="e">
        <f t="shared" si="5"/>
        <v>#DIV/0!</v>
      </c>
      <c r="G64" s="152" t="str">
        <f>IF(E64&gt;0,F64/C64,"0")</f>
        <v>0</v>
      </c>
      <c r="H64" s="151"/>
      <c r="I64" s="153" t="str">
        <f>IF(E64&gt;0,W64+X64,"0")</f>
        <v>0</v>
      </c>
      <c r="J64" s="154" t="s">
        <v>47</v>
      </c>
      <c r="K64" s="153" t="str">
        <f>IF(O64&gt;0,Y64+Z64,"0")</f>
        <v>0</v>
      </c>
      <c r="L64" s="149" t="str">
        <f>[1]Spelers!D19</f>
        <v>Fons Fonteijn</v>
      </c>
      <c r="M64" s="150">
        <f>[1]Spelers!F19</f>
        <v>0.3</v>
      </c>
      <c r="N64" s="151"/>
      <c r="O64" s="151"/>
      <c r="P64" s="150" t="e">
        <f>O64/H64</f>
        <v>#DIV/0!</v>
      </c>
      <c r="Q64" s="152" t="str">
        <f>IF(O64&gt;0,P64/M64,"0")</f>
        <v>0</v>
      </c>
    </row>
    <row r="65" spans="1:18" ht="17.399999999999999" x14ac:dyDescent="0.3">
      <c r="A65" s="148"/>
      <c r="B65" s="149" t="str">
        <f>[1]Spelers!D20</f>
        <v>Cees v Gestel</v>
      </c>
      <c r="C65" s="150">
        <f>[1]Spelers!F20</f>
        <v>0.26600000000000001</v>
      </c>
      <c r="D65" s="151">
        <v>3</v>
      </c>
      <c r="E65" s="151">
        <v>8</v>
      </c>
      <c r="F65" s="150">
        <f t="shared" si="5"/>
        <v>0.26666666666666666</v>
      </c>
      <c r="G65" s="152">
        <f>IF(E65&gt;0,F65/C65,"0")</f>
        <v>1.0025062656641603</v>
      </c>
      <c r="H65" s="151">
        <v>30</v>
      </c>
      <c r="I65" s="153">
        <f>IF(E65&gt;0,W65+X65,"0")</f>
        <v>0</v>
      </c>
      <c r="J65" s="154" t="s">
        <v>47</v>
      </c>
      <c r="K65" s="153">
        <f>IF(O65&gt;0,Y65+Z65,"0")</f>
        <v>0</v>
      </c>
      <c r="L65" s="149" t="str">
        <f>[1]Spelers!D18</f>
        <v>Thijs v d Zanden</v>
      </c>
      <c r="M65" s="150">
        <f>[1]Spelers!F18</f>
        <v>0.3</v>
      </c>
      <c r="N65" s="151">
        <v>1</v>
      </c>
      <c r="O65" s="151">
        <v>5</v>
      </c>
      <c r="P65" s="150">
        <f>O65/H65</f>
        <v>0.16666666666666666</v>
      </c>
      <c r="Q65" s="152">
        <f>IF(O65&gt;0,P65/M65,"0")</f>
        <v>0.55555555555555558</v>
      </c>
      <c r="R65" s="73"/>
    </row>
    <row r="66" spans="1:18" ht="17.399999999999999" x14ac:dyDescent="0.3">
      <c r="A66" s="148" t="s">
        <v>88</v>
      </c>
      <c r="B66" s="149" t="str">
        <f>[1]Spelers!D21</f>
        <v>Will Kox</v>
      </c>
      <c r="C66" s="150">
        <f>[1]Spelers!F21</f>
        <v>0.26600000000000001</v>
      </c>
      <c r="D66" s="151">
        <v>1</v>
      </c>
      <c r="E66" s="151">
        <v>4</v>
      </c>
      <c r="F66" s="150">
        <f t="shared" si="5"/>
        <v>0.13333333333333333</v>
      </c>
      <c r="G66" s="152">
        <f>IF(E66&gt;0,F66/C66,"0")</f>
        <v>0.50125313283208017</v>
      </c>
      <c r="H66" s="151">
        <v>30</v>
      </c>
      <c r="I66" s="153">
        <f>IF(E66&gt;0,W66+X66,"0")</f>
        <v>0</v>
      </c>
      <c r="J66" s="154" t="s">
        <v>47</v>
      </c>
      <c r="K66" s="153">
        <f>IF(O66&gt;0,Y66+Z66,"0")</f>
        <v>0</v>
      </c>
      <c r="L66" s="149" t="str">
        <f>[1]Spelers!D25</f>
        <v>Jan Lavrijsen</v>
      </c>
      <c r="M66" s="150">
        <f>[1]Spelers!F25</f>
        <v>0.33300000000000002</v>
      </c>
      <c r="N66" s="151">
        <v>3</v>
      </c>
      <c r="O66" s="151">
        <v>12</v>
      </c>
      <c r="P66" s="150">
        <f>O66/H66</f>
        <v>0.4</v>
      </c>
      <c r="Q66" s="152">
        <f>IF(O66&gt;0,P66/M66,"0")</f>
        <v>1.2012012012012012</v>
      </c>
    </row>
    <row r="67" spans="1:18" ht="17.399999999999999" x14ac:dyDescent="0.3">
      <c r="A67" s="148"/>
      <c r="B67" s="149" t="str">
        <f>[1]Spelers!D22</f>
        <v>Jan Dirkx</v>
      </c>
      <c r="C67" s="150">
        <f>[1]Spelers!F22</f>
        <v>0.26600000000000001</v>
      </c>
      <c r="D67" s="151">
        <v>2</v>
      </c>
      <c r="E67" s="151">
        <v>10</v>
      </c>
      <c r="F67" s="150">
        <f t="shared" si="5"/>
        <v>0.33333333333333331</v>
      </c>
      <c r="G67" s="152">
        <f>IF(E67&gt;0,F67/C67,"0")</f>
        <v>1.2531328320802004</v>
      </c>
      <c r="H67" s="151">
        <v>30</v>
      </c>
      <c r="I67" s="153">
        <f>IF(E67&gt;0,W67+X67,"0")</f>
        <v>0</v>
      </c>
      <c r="J67" s="154" t="s">
        <v>47</v>
      </c>
      <c r="K67" s="153">
        <f>IF(O67&gt;0,Y67+Z67,"0")</f>
        <v>0</v>
      </c>
      <c r="L67" s="149" t="str">
        <f>[1]Spelers!D16</f>
        <v>Cor Kemerink</v>
      </c>
      <c r="M67" s="150">
        <f>[1]Spelers!F16</f>
        <v>0.33300000000000002</v>
      </c>
      <c r="N67" s="151">
        <v>3</v>
      </c>
      <c r="O67" s="151">
        <v>15</v>
      </c>
      <c r="P67" s="150">
        <f>O67/H67</f>
        <v>0.5</v>
      </c>
      <c r="Q67" s="152">
        <f>IF(O67&gt;0,P67/M67,"0")</f>
        <v>1.5015015015015014</v>
      </c>
    </row>
    <row r="68" spans="1:18" ht="17.399999999999999" x14ac:dyDescent="0.3">
      <c r="A68" s="148"/>
      <c r="B68" s="149" t="str">
        <f>[1]Spelers!D14</f>
        <v>Kees Dierckx</v>
      </c>
      <c r="C68" s="150">
        <f>[1]Spelers!F14</f>
        <v>0.33300000000000002</v>
      </c>
      <c r="D68" s="151">
        <v>3</v>
      </c>
      <c r="E68" s="151">
        <v>10</v>
      </c>
      <c r="F68" s="150">
        <f t="shared" si="5"/>
        <v>0.33333333333333331</v>
      </c>
      <c r="G68" s="152">
        <f>IF(E68&gt;0,F68/C68,"0")</f>
        <v>1.0010010010010009</v>
      </c>
      <c r="H68" s="151">
        <v>30</v>
      </c>
      <c r="I68" s="153">
        <f>IF(E68&gt;0,W68+X68,"0")</f>
        <v>0</v>
      </c>
      <c r="J68" s="154" t="s">
        <v>47</v>
      </c>
      <c r="K68" s="153">
        <f>IF(O68&gt;0,Y68+Z68,"0")</f>
        <v>0</v>
      </c>
      <c r="L68" s="149" t="str">
        <f>[1]Spelers!D15</f>
        <v>Broer v Gisbergen</v>
      </c>
      <c r="M68" s="150">
        <f>[1]Spelers!F15</f>
        <v>0.33300000000000002</v>
      </c>
      <c r="N68" s="151">
        <v>1</v>
      </c>
      <c r="O68" s="151">
        <v>5</v>
      </c>
      <c r="P68" s="150">
        <f>O68/H68</f>
        <v>0.16666666666666666</v>
      </c>
      <c r="Q68" s="152">
        <f>IF(O68&gt;0,P68/M68,"0")</f>
        <v>0.50050050050050043</v>
      </c>
    </row>
    <row r="69" spans="1:18" ht="17.399999999999999" x14ac:dyDescent="0.3">
      <c r="A69" s="156"/>
      <c r="B69" s="157"/>
      <c r="C69" s="158"/>
      <c r="D69" s="159"/>
      <c r="E69" s="159"/>
      <c r="F69" s="158"/>
      <c r="G69" s="160"/>
      <c r="H69" s="159"/>
      <c r="I69" s="161"/>
      <c r="J69" s="162"/>
      <c r="K69" s="161"/>
      <c r="L69" s="157"/>
      <c r="M69" s="158"/>
      <c r="N69" s="159"/>
      <c r="O69" s="159"/>
      <c r="P69" s="158"/>
      <c r="Q69" s="160"/>
    </row>
    <row r="70" spans="1:18" ht="17.399999999999999" x14ac:dyDescent="0.3">
      <c r="A70" s="148"/>
      <c r="B70" s="149" t="str">
        <f>[1]Spelers!D15</f>
        <v>Broer v Gisbergen</v>
      </c>
      <c r="C70" s="150">
        <f>[1]Spelers!F15</f>
        <v>0.33300000000000002</v>
      </c>
      <c r="D70" s="151"/>
      <c r="E70" s="151"/>
      <c r="F70" s="150" t="e">
        <f>E70/H70</f>
        <v>#DIV/0!</v>
      </c>
      <c r="G70" s="152" t="str">
        <f>IF(E70&gt;0,F70/C70,"0")</f>
        <v>0</v>
      </c>
      <c r="H70" s="151"/>
      <c r="I70" s="153" t="str">
        <f>IF(E70&gt;0,W70+X70,"0")</f>
        <v>0</v>
      </c>
      <c r="J70" s="154" t="s">
        <v>47</v>
      </c>
      <c r="K70" s="153" t="str">
        <f>IF(O70&gt;0,Y70+Z70,"0")</f>
        <v>0</v>
      </c>
      <c r="L70" s="149" t="str">
        <f>[1]Spelers!D23</f>
        <v>Gerard Swaanen</v>
      </c>
      <c r="M70" s="150">
        <f>[1]Spelers!F23</f>
        <v>0.26600000000000001</v>
      </c>
      <c r="N70" s="151"/>
      <c r="O70" s="151"/>
      <c r="P70" s="150" t="e">
        <f>O70/H70</f>
        <v>#DIV/0!</v>
      </c>
      <c r="Q70" s="152" t="str">
        <f>IF(O70&gt;0,P70/M70,"0")</f>
        <v>0</v>
      </c>
    </row>
    <row r="71" spans="1:18" ht="17.399999999999999" x14ac:dyDescent="0.3">
      <c r="A71" s="148"/>
      <c r="B71" s="149" t="str">
        <f>[1]Spelers!D16</f>
        <v>Cor Kemerink</v>
      </c>
      <c r="C71" s="150">
        <f>[1]Spelers!F16</f>
        <v>0.33300000000000002</v>
      </c>
      <c r="D71" s="151"/>
      <c r="E71" s="151"/>
      <c r="F71" s="150" t="e">
        <f>E71/H71</f>
        <v>#DIV/0!</v>
      </c>
      <c r="G71" s="152" t="str">
        <f>IF(E71&gt;0,F71/C71,"0")</f>
        <v>0</v>
      </c>
      <c r="H71" s="151"/>
      <c r="I71" s="153" t="str">
        <f>IF(E71&gt;0,W71+X71,"0")</f>
        <v>0</v>
      </c>
      <c r="J71" s="154" t="s">
        <v>47</v>
      </c>
      <c r="K71" s="153" t="str">
        <f>IF(O71&gt;0,Y71+Z71,"0")</f>
        <v>0</v>
      </c>
      <c r="L71" s="149" t="str">
        <f>[1]Spelers!D14</f>
        <v>Kees Dierckx</v>
      </c>
      <c r="M71" s="150">
        <f>[1]Spelers!F14</f>
        <v>0.33300000000000002</v>
      </c>
      <c r="N71" s="151"/>
      <c r="O71" s="151"/>
      <c r="P71" s="150" t="e">
        <f>O71/H71</f>
        <v>#DIV/0!</v>
      </c>
      <c r="Q71" s="152" t="str">
        <f>IF(O71&gt;0,P71/M71,"0")</f>
        <v>0</v>
      </c>
    </row>
    <row r="72" spans="1:18" ht="17.399999999999999" x14ac:dyDescent="0.3">
      <c r="A72" s="148" t="s">
        <v>89</v>
      </c>
      <c r="B72" s="149" t="str">
        <f>[1]Spelers!D25</f>
        <v>Jan Lavrijsen</v>
      </c>
      <c r="C72" s="150">
        <f>[1]Spelers!F25</f>
        <v>0.33300000000000002</v>
      </c>
      <c r="D72" s="151"/>
      <c r="E72" s="151"/>
      <c r="F72" s="150" t="e">
        <f>E72/H72</f>
        <v>#DIV/0!</v>
      </c>
      <c r="G72" s="152" t="str">
        <f>IF(E72&gt;0,F72/C72,"0")</f>
        <v>0</v>
      </c>
      <c r="H72" s="151"/>
      <c r="I72" s="153" t="str">
        <f>IF(E72&gt;0,W72+X72,"0")</f>
        <v>0</v>
      </c>
      <c r="J72" s="154" t="s">
        <v>47</v>
      </c>
      <c r="K72" s="153" t="str">
        <f>IF(O72&gt;0,Y72+Z72,"0")</f>
        <v>0</v>
      </c>
      <c r="L72" s="149" t="str">
        <f>[1]Spelers!D22</f>
        <v>Jan Dirkx</v>
      </c>
      <c r="M72" s="150">
        <f>[1]Spelers!F22</f>
        <v>0.26600000000000001</v>
      </c>
      <c r="N72" s="151"/>
      <c r="O72" s="151"/>
      <c r="P72" s="150" t="e">
        <f>O72/H72</f>
        <v>#DIV/0!</v>
      </c>
      <c r="Q72" s="152" t="str">
        <f>IF(O72&gt;0,P72/M72,"0")</f>
        <v>0</v>
      </c>
    </row>
    <row r="73" spans="1:18" ht="17.399999999999999" x14ac:dyDescent="0.3">
      <c r="A73" s="148"/>
      <c r="B73" s="149" t="str">
        <f>[1]Spelers!D18</f>
        <v>Thijs v d Zanden</v>
      </c>
      <c r="C73" s="150">
        <f>[1]Spelers!F18</f>
        <v>0.3</v>
      </c>
      <c r="D73" s="151"/>
      <c r="E73" s="151"/>
      <c r="F73" s="150" t="e">
        <f>E73/H73</f>
        <v>#DIV/0!</v>
      </c>
      <c r="G73" s="152" t="str">
        <f>IF(E73&gt;0,F73/C73,"0")</f>
        <v>0</v>
      </c>
      <c r="H73" s="151"/>
      <c r="I73" s="153" t="str">
        <f>IF(E73&gt;0,W73+X73,"0")</f>
        <v>0</v>
      </c>
      <c r="J73" s="154" t="s">
        <v>47</v>
      </c>
      <c r="K73" s="153" t="str">
        <f>IF(O73&gt;0,Y73+Z73,"0")</f>
        <v>0</v>
      </c>
      <c r="L73" s="149" t="str">
        <f>[1]Spelers!D21</f>
        <v>Will Kox</v>
      </c>
      <c r="M73" s="150">
        <f>[1]Spelers!F21</f>
        <v>0.26600000000000001</v>
      </c>
      <c r="N73" s="151"/>
      <c r="O73" s="151"/>
      <c r="P73" s="150" t="e">
        <f>O73/H73</f>
        <v>#DIV/0!</v>
      </c>
      <c r="Q73" s="152" t="str">
        <f>IF(O73&gt;0,P73/M73,"0")</f>
        <v>0</v>
      </c>
    </row>
    <row r="74" spans="1:18" ht="17.399999999999999" x14ac:dyDescent="0.3">
      <c r="A74" s="148"/>
      <c r="B74" s="149" t="str">
        <f>[1]Spelers!D19</f>
        <v>Fons Fonteijn</v>
      </c>
      <c r="C74" s="150">
        <f>[1]Spelers!F19</f>
        <v>0.3</v>
      </c>
      <c r="D74" s="151"/>
      <c r="E74" s="151"/>
      <c r="F74" s="150" t="e">
        <f>E74/H74</f>
        <v>#DIV/0!</v>
      </c>
      <c r="G74" s="152" t="str">
        <f>IF(E74&gt;0,F74/C74,"0")</f>
        <v>0</v>
      </c>
      <c r="H74" s="151"/>
      <c r="I74" s="153" t="str">
        <f>IF(E74&gt;0,W74+X74,"0")</f>
        <v>0</v>
      </c>
      <c r="J74" s="154" t="s">
        <v>47</v>
      </c>
      <c r="K74" s="153" t="str">
        <f>IF(O74&gt;0,Y74+Z74,"0")</f>
        <v>0</v>
      </c>
      <c r="L74" s="149" t="str">
        <f>[1]Spelers!D20</f>
        <v>Cees v Gestel</v>
      </c>
      <c r="M74" s="150">
        <f>[1]Spelers!F20</f>
        <v>0.26600000000000001</v>
      </c>
      <c r="N74" s="151"/>
      <c r="O74" s="151"/>
      <c r="P74" s="150" t="e">
        <f>O74/H74</f>
        <v>#DIV/0!</v>
      </c>
      <c r="Q74" s="152" t="str">
        <f>IF(O74&gt;0,P74/M74,"0")</f>
        <v>0</v>
      </c>
    </row>
    <row r="75" spans="1:18" ht="17.399999999999999" x14ac:dyDescent="0.3">
      <c r="A75" s="156"/>
      <c r="B75" s="157"/>
      <c r="C75" s="158"/>
      <c r="D75" s="159"/>
      <c r="E75" s="159"/>
      <c r="F75" s="158"/>
      <c r="G75" s="160"/>
      <c r="H75" s="159"/>
      <c r="I75" s="161"/>
      <c r="J75" s="162"/>
      <c r="K75" s="161"/>
      <c r="L75" s="157"/>
      <c r="M75" s="158"/>
      <c r="N75" s="159"/>
      <c r="O75" s="159"/>
      <c r="P75" s="158"/>
      <c r="Q75" s="160"/>
    </row>
    <row r="76" spans="1:18" ht="17.399999999999999" x14ac:dyDescent="0.3">
      <c r="A76" s="148"/>
      <c r="B76" s="149" t="str">
        <f>[1]Spelers!D23</f>
        <v>Gerard Swaanen</v>
      </c>
      <c r="C76" s="150">
        <f>[1]Spelers!F23</f>
        <v>0.26600000000000001</v>
      </c>
      <c r="D76" s="151"/>
      <c r="E76" s="151"/>
      <c r="F76" s="150" t="e">
        <f>E76/H76</f>
        <v>#DIV/0!</v>
      </c>
      <c r="G76" s="152" t="str">
        <f>IF(E76&gt;0,F76/C76,"0")</f>
        <v>0</v>
      </c>
      <c r="H76" s="151"/>
      <c r="I76" s="153" t="str">
        <f>IF(E76&gt;0,W76+X76,"0")</f>
        <v>0</v>
      </c>
      <c r="J76" s="154" t="s">
        <v>47</v>
      </c>
      <c r="K76" s="153" t="str">
        <f>IF(O76&gt;0,Y76+Z76,"0")</f>
        <v>0</v>
      </c>
      <c r="L76" s="149" t="str">
        <f>[1]Spelers!D20</f>
        <v>Cees v Gestel</v>
      </c>
      <c r="M76" s="150">
        <f>[1]Spelers!F20</f>
        <v>0.26600000000000001</v>
      </c>
      <c r="N76" s="151"/>
      <c r="O76" s="151"/>
      <c r="P76" s="150" t="e">
        <f>O76/H76</f>
        <v>#DIV/0!</v>
      </c>
      <c r="Q76" s="152" t="str">
        <f>IF(O76&gt;0,P76/M76,"0")</f>
        <v>0</v>
      </c>
    </row>
    <row r="77" spans="1:18" ht="17.399999999999999" x14ac:dyDescent="0.3">
      <c r="A77" s="148"/>
      <c r="B77" s="149" t="str">
        <f>[1]Spelers!D21</f>
        <v>Will Kox</v>
      </c>
      <c r="C77" s="150">
        <f>[1]Spelers!F21</f>
        <v>0.26600000000000001</v>
      </c>
      <c r="D77" s="151"/>
      <c r="E77" s="151"/>
      <c r="F77" s="150" t="e">
        <f>E77/H77</f>
        <v>#DIV/0!</v>
      </c>
      <c r="G77" s="152" t="str">
        <f>IF(E77&gt;0,F77/C77,"0")</f>
        <v>0</v>
      </c>
      <c r="H77" s="151"/>
      <c r="I77" s="153" t="str">
        <f>IF(E77&gt;0,W77+X77,"0")</f>
        <v>0</v>
      </c>
      <c r="J77" s="154" t="s">
        <v>47</v>
      </c>
      <c r="K77" s="153" t="str">
        <f>IF(O77&gt;0,Y77+Z77,"0")</f>
        <v>0</v>
      </c>
      <c r="L77" s="149" t="str">
        <f>[1]Spelers!D19</f>
        <v>Fons Fonteijn</v>
      </c>
      <c r="M77" s="150">
        <f>[1]Spelers!F19</f>
        <v>0.3</v>
      </c>
      <c r="N77" s="151"/>
      <c r="O77" s="151"/>
      <c r="P77" s="150" t="e">
        <f>O77/H77</f>
        <v>#DIV/0!</v>
      </c>
      <c r="Q77" s="152" t="str">
        <f>IF(O77&gt;0,P77/M77,"0")</f>
        <v>0</v>
      </c>
    </row>
    <row r="78" spans="1:18" ht="17.399999999999999" x14ac:dyDescent="0.3">
      <c r="A78" s="148" t="s">
        <v>90</v>
      </c>
      <c r="B78" s="149" t="str">
        <f>[1]Spelers!D22</f>
        <v>Jan Dirkx</v>
      </c>
      <c r="C78" s="150">
        <f>[1]Spelers!F22</f>
        <v>0.26600000000000001</v>
      </c>
      <c r="D78" s="151"/>
      <c r="E78" s="151"/>
      <c r="F78" s="150" t="e">
        <f>E78/H78</f>
        <v>#DIV/0!</v>
      </c>
      <c r="G78" s="152" t="str">
        <f>IF(E78&gt;0,F78/C78,"0")</f>
        <v>0</v>
      </c>
      <c r="H78" s="151"/>
      <c r="I78" s="153" t="str">
        <f>IF(E78&gt;0,W78+X78,"0")</f>
        <v>0</v>
      </c>
      <c r="J78" s="154" t="s">
        <v>47</v>
      </c>
      <c r="K78" s="153" t="str">
        <f>IF(O78&gt;0,Y78+Z78,"0")</f>
        <v>0</v>
      </c>
      <c r="L78" s="149" t="str">
        <f>[1]Spelers!D18</f>
        <v>Thijs v d Zanden</v>
      </c>
      <c r="M78" s="150">
        <f>[1]Spelers!F18</f>
        <v>0.3</v>
      </c>
      <c r="N78" s="151"/>
      <c r="O78" s="151"/>
      <c r="P78" s="150" t="e">
        <f>O78/H78</f>
        <v>#DIV/0!</v>
      </c>
      <c r="Q78" s="152" t="str">
        <f>IF(O78&gt;0,P78/M78,"0")</f>
        <v>0</v>
      </c>
    </row>
    <row r="79" spans="1:18" ht="17.399999999999999" x14ac:dyDescent="0.3">
      <c r="A79" s="148"/>
      <c r="B79" s="149" t="str">
        <f>[1]Spelers!D14</f>
        <v>Kees Dierckx</v>
      </c>
      <c r="C79" s="150">
        <f>[1]Spelers!F14</f>
        <v>0.33300000000000002</v>
      </c>
      <c r="D79" s="151"/>
      <c r="E79" s="151"/>
      <c r="F79" s="150" t="e">
        <f>E79/H79</f>
        <v>#DIV/0!</v>
      </c>
      <c r="G79" s="152" t="str">
        <f>IF(E79&gt;0,F79/C79,"0")</f>
        <v>0</v>
      </c>
      <c r="H79" s="151"/>
      <c r="I79" s="153" t="str">
        <f>IF(E79&gt;0,W79+X79,"0")</f>
        <v>0</v>
      </c>
      <c r="J79" s="154" t="s">
        <v>47</v>
      </c>
      <c r="K79" s="153" t="str">
        <f>IF(O79&gt;0,Y79+Z79,"0")</f>
        <v>0</v>
      </c>
      <c r="L79" s="149" t="str">
        <f>[1]Spelers!D25</f>
        <v>Jan Lavrijsen</v>
      </c>
      <c r="M79" s="150">
        <f>[1]Spelers!F25</f>
        <v>0.33300000000000002</v>
      </c>
      <c r="N79" s="151"/>
      <c r="O79" s="151"/>
      <c r="P79" s="150" t="e">
        <f>O79/H79</f>
        <v>#DIV/0!</v>
      </c>
      <c r="Q79" s="152" t="str">
        <f>IF(O79&gt;0,P79/M79,"0")</f>
        <v>0</v>
      </c>
    </row>
    <row r="80" spans="1:18" ht="17.399999999999999" x14ac:dyDescent="0.3">
      <c r="A80" s="148"/>
      <c r="B80" s="149" t="str">
        <f>[1]Spelers!D15</f>
        <v>Broer v Gisbergen</v>
      </c>
      <c r="C80" s="150">
        <f>[1]Spelers!F15</f>
        <v>0.33300000000000002</v>
      </c>
      <c r="D80" s="151"/>
      <c r="E80" s="151"/>
      <c r="F80" s="150" t="e">
        <f>E80/H80</f>
        <v>#DIV/0!</v>
      </c>
      <c r="G80" s="152" t="str">
        <f>IF(E80&gt;0,F80/C80,"0")</f>
        <v>0</v>
      </c>
      <c r="H80" s="151"/>
      <c r="I80" s="153" t="str">
        <f>IF(E80&gt;0,W80+X80,"0")</f>
        <v>0</v>
      </c>
      <c r="J80" s="154" t="s">
        <v>47</v>
      </c>
      <c r="K80" s="153" t="str">
        <f>IF(O80&gt;0,Y80+Z80,"0")</f>
        <v>0</v>
      </c>
      <c r="L80" s="149" t="str">
        <f>[1]Spelers!D16</f>
        <v>Cor Kemerink</v>
      </c>
      <c r="M80" s="150">
        <f>[1]Spelers!F16</f>
        <v>0.33300000000000002</v>
      </c>
      <c r="N80" s="151"/>
      <c r="O80" s="151"/>
      <c r="P80" s="150" t="e">
        <f>O80/H80</f>
        <v>#DIV/0!</v>
      </c>
      <c r="Q80" s="152" t="str">
        <f>IF(O80&gt;0,P80/M80,"0")</f>
        <v>0</v>
      </c>
    </row>
    <row r="81" spans="1:17" ht="17.399999999999999" x14ac:dyDescent="0.3">
      <c r="A81" s="156"/>
      <c r="B81" s="157"/>
      <c r="C81" s="158"/>
      <c r="D81" s="159"/>
      <c r="E81" s="159"/>
      <c r="F81" s="158"/>
      <c r="G81" s="160"/>
      <c r="H81" s="159"/>
      <c r="I81" s="161"/>
      <c r="J81" s="162"/>
      <c r="K81" s="161"/>
      <c r="L81" s="157"/>
      <c r="M81" s="158"/>
      <c r="N81" s="159"/>
      <c r="O81" s="159"/>
      <c r="P81" s="158"/>
      <c r="Q81" s="160"/>
    </row>
    <row r="82" spans="1:17" ht="17.399999999999999" x14ac:dyDescent="0.3">
      <c r="A82" s="148"/>
      <c r="B82" s="149" t="str">
        <f>[1]Spelers!D16</f>
        <v>Cor Kemerink</v>
      </c>
      <c r="C82" s="150">
        <f>[1]Spelers!F16</f>
        <v>0.33300000000000002</v>
      </c>
      <c r="D82" s="151"/>
      <c r="E82" s="151"/>
      <c r="F82" s="150" t="e">
        <f>E82/H82</f>
        <v>#DIV/0!</v>
      </c>
      <c r="G82" s="152" t="str">
        <f>IF(E82&gt;0,F82/C82,"0")</f>
        <v>0</v>
      </c>
      <c r="H82" s="151"/>
      <c r="I82" s="153" t="str">
        <f>IF(E82&gt;0,W82+X82,"0")</f>
        <v>0</v>
      </c>
      <c r="J82" s="154" t="s">
        <v>47</v>
      </c>
      <c r="K82" s="153" t="str">
        <f>IF(O82&gt;0,Y82+Z82,"0")</f>
        <v>0</v>
      </c>
      <c r="L82" s="149" t="str">
        <f>[1]Spelers!D23</f>
        <v>Gerard Swaanen</v>
      </c>
      <c r="M82" s="150">
        <f>[1]Spelers!F23</f>
        <v>0.26600000000000001</v>
      </c>
      <c r="N82" s="151"/>
      <c r="O82" s="151"/>
      <c r="P82" s="150" t="e">
        <f>O82/H82</f>
        <v>#DIV/0!</v>
      </c>
      <c r="Q82" s="152" t="str">
        <f>IF(O82&gt;0,P82/M82,"0")</f>
        <v>0</v>
      </c>
    </row>
    <row r="83" spans="1:17" ht="17.399999999999999" x14ac:dyDescent="0.3">
      <c r="A83" s="148"/>
      <c r="B83" s="149" t="str">
        <f>[1]Spelers!D25</f>
        <v>Jan Lavrijsen</v>
      </c>
      <c r="C83" s="150">
        <f>[1]Spelers!F17</f>
        <v>0.3</v>
      </c>
      <c r="D83" s="151"/>
      <c r="E83" s="151"/>
      <c r="F83" s="150" t="e">
        <f>E83/H83</f>
        <v>#DIV/0!</v>
      </c>
      <c r="G83" s="152" t="str">
        <f>IF(E83&gt;0,F83/C83,"0")</f>
        <v>0</v>
      </c>
      <c r="H83" s="151"/>
      <c r="I83" s="153" t="str">
        <f>IF(E83&gt;0,W83+X83,"0")</f>
        <v>0</v>
      </c>
      <c r="J83" s="154" t="s">
        <v>47</v>
      </c>
      <c r="K83" s="153" t="str">
        <f>IF(O83&gt;0,Y83+Z83,"0")</f>
        <v>0</v>
      </c>
      <c r="L83" s="149" t="str">
        <f>[1]Spelers!D15</f>
        <v>Broer v Gisbergen</v>
      </c>
      <c r="M83" s="150">
        <f>[1]Spelers!F15</f>
        <v>0.33300000000000002</v>
      </c>
      <c r="N83" s="151"/>
      <c r="O83" s="151"/>
      <c r="P83" s="150" t="e">
        <f>O83/H83</f>
        <v>#DIV/0!</v>
      </c>
      <c r="Q83" s="152" t="str">
        <f>IF(O83&gt;0,P83/M83,"0")</f>
        <v>0</v>
      </c>
    </row>
    <row r="84" spans="1:17" ht="17.399999999999999" x14ac:dyDescent="0.3">
      <c r="A84" s="148" t="s">
        <v>91</v>
      </c>
      <c r="B84" s="149" t="str">
        <f>[1]Spelers!D18</f>
        <v>Thijs v d Zanden</v>
      </c>
      <c r="C84" s="150">
        <f>[1]Spelers!F25</f>
        <v>0.33300000000000002</v>
      </c>
      <c r="D84" s="151"/>
      <c r="E84" s="151"/>
      <c r="F84" s="150" t="e">
        <f>E84/H84</f>
        <v>#DIV/0!</v>
      </c>
      <c r="G84" s="152" t="str">
        <f>IF(E84&gt;0,F84/C84,"0")</f>
        <v>0</v>
      </c>
      <c r="H84" s="151"/>
      <c r="I84" s="153" t="str">
        <f>IF(E84&gt;0,W84+X84,"0")</f>
        <v>0</v>
      </c>
      <c r="J84" s="154" t="s">
        <v>47</v>
      </c>
      <c r="K84" s="153" t="str">
        <f>IF(O84&gt;0,Y84+Z84,"0")</f>
        <v>0</v>
      </c>
      <c r="L84" s="149" t="str">
        <f>[1]Spelers!D14</f>
        <v>Kees Dierckx</v>
      </c>
      <c r="M84" s="150">
        <f>[1]Spelers!F14</f>
        <v>0.33300000000000002</v>
      </c>
      <c r="N84" s="151"/>
      <c r="O84" s="151"/>
      <c r="P84" s="150" t="e">
        <f>O84/H84</f>
        <v>#DIV/0!</v>
      </c>
      <c r="Q84" s="152" t="str">
        <f>IF(O84&gt;0,P84/M84,"0")</f>
        <v>0</v>
      </c>
    </row>
    <row r="85" spans="1:17" ht="17.399999999999999" x14ac:dyDescent="0.3">
      <c r="A85" s="148"/>
      <c r="B85" s="149" t="str">
        <f>[1]Spelers!D19</f>
        <v>Fons Fonteijn</v>
      </c>
      <c r="C85" s="150">
        <f>[1]Spelers!F19</f>
        <v>0.3</v>
      </c>
      <c r="D85" s="151"/>
      <c r="E85" s="151"/>
      <c r="F85" s="150" t="e">
        <f>E85/H85</f>
        <v>#DIV/0!</v>
      </c>
      <c r="G85" s="152" t="str">
        <f>IF(E85&gt;0,F85/C85,"0")</f>
        <v>0</v>
      </c>
      <c r="H85" s="151"/>
      <c r="I85" s="153" t="str">
        <f>IF(E85&gt;0,W85+X85,"0")</f>
        <v>0</v>
      </c>
      <c r="J85" s="154" t="s">
        <v>47</v>
      </c>
      <c r="K85" s="153" t="str">
        <f>IF(O85&gt;0,Y85+Z85,"0")</f>
        <v>0</v>
      </c>
      <c r="L85" s="149" t="str">
        <f>[1]Spelers!D22</f>
        <v>Jan Dirkx</v>
      </c>
      <c r="M85" s="150">
        <f>[1]Spelers!F22</f>
        <v>0.26600000000000001</v>
      </c>
      <c r="N85" s="151"/>
      <c r="O85" s="151"/>
      <c r="P85" s="150" t="e">
        <f>O85/H85</f>
        <v>#DIV/0!</v>
      </c>
      <c r="Q85" s="152" t="str">
        <f>IF(O85&gt;0,P85/M85,"0")</f>
        <v>0</v>
      </c>
    </row>
    <row r="86" spans="1:17" ht="17.399999999999999" x14ac:dyDescent="0.3">
      <c r="A86" s="148"/>
      <c r="B86" s="149" t="str">
        <f>[1]Spelers!D20</f>
        <v>Cees v Gestel</v>
      </c>
      <c r="C86" s="150">
        <f>[1]Spelers!F20</f>
        <v>0.26600000000000001</v>
      </c>
      <c r="D86" s="151"/>
      <c r="E86" s="151"/>
      <c r="F86" s="150" t="e">
        <f>E86/H86</f>
        <v>#DIV/0!</v>
      </c>
      <c r="G86" s="152" t="str">
        <f>IF(E86&gt;0,F86/C86,"0")</f>
        <v>0</v>
      </c>
      <c r="H86" s="151"/>
      <c r="I86" s="153" t="str">
        <f>IF(E86&gt;0,W86+X86,"0")</f>
        <v>0</v>
      </c>
      <c r="J86" s="154" t="s">
        <v>47</v>
      </c>
      <c r="K86" s="153" t="str">
        <f>IF(O86&gt;0,Y86+Z86,"0")</f>
        <v>0</v>
      </c>
      <c r="L86" s="149" t="str">
        <f>[1]Spelers!D21</f>
        <v>Will Kox</v>
      </c>
      <c r="M86" s="150">
        <f>[1]Spelers!F21</f>
        <v>0.26600000000000001</v>
      </c>
      <c r="N86" s="151"/>
      <c r="O86" s="151"/>
      <c r="P86" s="150" t="e">
        <f>O86/H86</f>
        <v>#DIV/0!</v>
      </c>
      <c r="Q86" s="152" t="str">
        <f>IF(O86&gt;0,P86/M86,"0")</f>
        <v>0</v>
      </c>
    </row>
    <row r="87" spans="1:17" ht="17.399999999999999" x14ac:dyDescent="0.3">
      <c r="A87" s="156"/>
      <c r="B87" s="157"/>
      <c r="C87" s="158"/>
      <c r="D87" s="159"/>
      <c r="E87" s="159"/>
      <c r="F87" s="158"/>
      <c r="G87" s="160"/>
      <c r="H87" s="159"/>
      <c r="I87" s="161"/>
      <c r="J87" s="162"/>
      <c r="K87" s="161"/>
      <c r="L87" s="157"/>
      <c r="M87" s="158"/>
      <c r="N87" s="159"/>
      <c r="O87" s="159"/>
      <c r="P87" s="158"/>
      <c r="Q87" s="160"/>
    </row>
    <row r="88" spans="1:17" ht="17.399999999999999" x14ac:dyDescent="0.3">
      <c r="A88" s="148"/>
      <c r="B88" s="149" t="str">
        <f>[1]Spelers!D23</f>
        <v>Gerard Swaanen</v>
      </c>
      <c r="C88" s="150">
        <f>[1]Spelers!F23</f>
        <v>0.26600000000000001</v>
      </c>
      <c r="D88" s="151"/>
      <c r="E88" s="151"/>
      <c r="F88" s="150" t="e">
        <f t="shared" ref="F88:F98" si="6">E88/H88</f>
        <v>#DIV/0!</v>
      </c>
      <c r="G88" s="152" t="str">
        <f>IF(E88&gt;0,F88/C88,"0")</f>
        <v>0</v>
      </c>
      <c r="H88" s="151"/>
      <c r="I88" s="153" t="str">
        <f>IF(E88&gt;0,W88+X88,"0")</f>
        <v>0</v>
      </c>
      <c r="J88" s="154" t="s">
        <v>47</v>
      </c>
      <c r="K88" s="153" t="str">
        <f>IF(O88&gt;0,Y88+Z88,"0")</f>
        <v>0</v>
      </c>
      <c r="L88" s="149" t="str">
        <f>[1]Spelers!D21</f>
        <v>Will Kox</v>
      </c>
      <c r="M88" s="150">
        <f>[1]Spelers!F21</f>
        <v>0.26600000000000001</v>
      </c>
      <c r="N88" s="151"/>
      <c r="O88" s="151"/>
      <c r="P88" s="150" t="e">
        <f>O88/H88</f>
        <v>#DIV/0!</v>
      </c>
      <c r="Q88" s="152" t="str">
        <f>IF(O88&gt;0,P88/M88,"0")</f>
        <v>0</v>
      </c>
    </row>
    <row r="89" spans="1:17" ht="17.399999999999999" x14ac:dyDescent="0.3">
      <c r="A89" s="148"/>
      <c r="B89" s="149" t="str">
        <f>[1]Spelers!D22</f>
        <v>Jan Dirkx</v>
      </c>
      <c r="C89" s="150">
        <f>[1]Spelers!F22</f>
        <v>0.26600000000000001</v>
      </c>
      <c r="D89" s="151"/>
      <c r="E89" s="151"/>
      <c r="F89" s="150" t="e">
        <f t="shared" si="6"/>
        <v>#DIV/0!</v>
      </c>
      <c r="G89" s="152" t="str">
        <f>IF(E89&gt;0,F89/C89,"0")</f>
        <v>0</v>
      </c>
      <c r="H89" s="151"/>
      <c r="I89" s="153" t="str">
        <f>IF(E89&gt;0,W89+X89,"0")</f>
        <v>0</v>
      </c>
      <c r="J89" s="154" t="s">
        <v>47</v>
      </c>
      <c r="K89" s="153" t="str">
        <f>IF(O89&gt;0,Y89+Z89,"0")</f>
        <v>0</v>
      </c>
      <c r="L89" s="149" t="str">
        <f>[1]Spelers!D20</f>
        <v>Cees v Gestel</v>
      </c>
      <c r="M89" s="150">
        <f>[1]Spelers!F20</f>
        <v>0.26600000000000001</v>
      </c>
      <c r="N89" s="151"/>
      <c r="O89" s="151"/>
      <c r="P89" s="150" t="e">
        <f>O89/H89</f>
        <v>#DIV/0!</v>
      </c>
      <c r="Q89" s="152" t="str">
        <f>IF(O89&gt;0,P89/M89,"0")</f>
        <v>0</v>
      </c>
    </row>
    <row r="90" spans="1:17" ht="17.399999999999999" x14ac:dyDescent="0.3">
      <c r="A90" s="148" t="s">
        <v>92</v>
      </c>
      <c r="B90" s="149" t="str">
        <f>[1]Spelers!D14</f>
        <v>Kees Dierckx</v>
      </c>
      <c r="C90" s="150">
        <f>[1]Spelers!F14</f>
        <v>0.33300000000000002</v>
      </c>
      <c r="D90" s="151"/>
      <c r="E90" s="151"/>
      <c r="F90" s="150" t="e">
        <f t="shared" si="6"/>
        <v>#DIV/0!</v>
      </c>
      <c r="G90" s="152" t="str">
        <f>IF(E90&gt;0,F90/C90,"0")</f>
        <v>0</v>
      </c>
      <c r="H90" s="151"/>
      <c r="I90" s="153" t="str">
        <f>IF(E90&gt;0,W90+X90,"0")</f>
        <v>0</v>
      </c>
      <c r="J90" s="154" t="s">
        <v>47</v>
      </c>
      <c r="K90" s="153" t="str">
        <f>IF(O90&gt;0,Y90+Z90,"0")</f>
        <v>0</v>
      </c>
      <c r="L90" s="149" t="str">
        <f>[1]Spelers!D19</f>
        <v>Fons Fonteijn</v>
      </c>
      <c r="M90" s="150">
        <f>[1]Spelers!F19</f>
        <v>0.3</v>
      </c>
      <c r="N90" s="151"/>
      <c r="O90" s="151"/>
      <c r="P90" s="150" t="e">
        <f>O90/H90</f>
        <v>#DIV/0!</v>
      </c>
      <c r="Q90" s="152" t="str">
        <f>IF(O90&gt;0,P90/M90,"0")</f>
        <v>0</v>
      </c>
    </row>
    <row r="91" spans="1:17" ht="17.399999999999999" x14ac:dyDescent="0.3">
      <c r="A91" s="148"/>
      <c r="B91" s="149" t="str">
        <f>[1]Spelers!D15</f>
        <v>Broer v Gisbergen</v>
      </c>
      <c r="C91" s="150">
        <f>[1]Spelers!F15</f>
        <v>0.33300000000000002</v>
      </c>
      <c r="D91" s="151"/>
      <c r="E91" s="151"/>
      <c r="F91" s="150" t="e">
        <f t="shared" si="6"/>
        <v>#DIV/0!</v>
      </c>
      <c r="G91" s="152" t="str">
        <f>IF(E91&gt;0,F91/C91,"0")</f>
        <v>0</v>
      </c>
      <c r="H91" s="151"/>
      <c r="I91" s="153" t="str">
        <f>IF(E91&gt;0,W91+X91,"0")</f>
        <v>0</v>
      </c>
      <c r="J91" s="154" t="s">
        <v>47</v>
      </c>
      <c r="K91" s="153" t="str">
        <f>IF(O91&gt;0,Y91+Z91,"0")</f>
        <v>0</v>
      </c>
      <c r="L91" s="149" t="str">
        <f>[1]Spelers!D18</f>
        <v>Thijs v d Zanden</v>
      </c>
      <c r="M91" s="150">
        <f>[1]Spelers!F18</f>
        <v>0.3</v>
      </c>
      <c r="N91" s="151"/>
      <c r="O91" s="151"/>
      <c r="P91" s="150" t="e">
        <f>O91/H91</f>
        <v>#DIV/0!</v>
      </c>
      <c r="Q91" s="152" t="str">
        <f>IF(O91&gt;0,P91/M91,"0")</f>
        <v>0</v>
      </c>
    </row>
    <row r="92" spans="1:17" ht="17.399999999999999" x14ac:dyDescent="0.3">
      <c r="A92" s="148"/>
      <c r="B92" s="149" t="str">
        <f>[1]Spelers!D16</f>
        <v>Cor Kemerink</v>
      </c>
      <c r="C92" s="150">
        <f>[1]Spelers!F16</f>
        <v>0.33300000000000002</v>
      </c>
      <c r="D92" s="151"/>
      <c r="E92" s="151"/>
      <c r="F92" s="150" t="e">
        <f t="shared" si="6"/>
        <v>#DIV/0!</v>
      </c>
      <c r="G92" s="152" t="str">
        <f>IF(E92&gt;0,F92/C92,"0")</f>
        <v>0</v>
      </c>
      <c r="H92" s="151"/>
      <c r="I92" s="153" t="str">
        <f>IF(E92&gt;0,W92+X92,"0")</f>
        <v>0</v>
      </c>
      <c r="J92" s="154" t="s">
        <v>47</v>
      </c>
      <c r="K92" s="153" t="str">
        <f>IF(O92&gt;0,Y92+Z92,"0")</f>
        <v>0</v>
      </c>
      <c r="L92" s="149" t="str">
        <f>[1]Spelers!D25</f>
        <v>Jan Lavrijsen</v>
      </c>
      <c r="M92" s="150">
        <f>[1]Spelers!F25</f>
        <v>0.33300000000000002</v>
      </c>
      <c r="N92" s="151"/>
      <c r="O92" s="151"/>
      <c r="P92" s="150" t="e">
        <f>O92/H92</f>
        <v>#DIV/0!</v>
      </c>
      <c r="Q92" s="152" t="str">
        <f>IF(O92&gt;0,P92/M92,"0")</f>
        <v>0</v>
      </c>
    </row>
    <row r="93" spans="1:17" ht="17.399999999999999" x14ac:dyDescent="0.3">
      <c r="A93" s="156"/>
      <c r="B93" s="157"/>
      <c r="C93" s="158"/>
      <c r="D93" s="159"/>
      <c r="E93" s="159"/>
      <c r="F93" s="158"/>
      <c r="G93" s="160"/>
      <c r="H93" s="159"/>
      <c r="I93" s="161"/>
      <c r="J93" s="162"/>
      <c r="K93" s="161"/>
      <c r="L93" s="157"/>
      <c r="M93" s="158"/>
      <c r="N93" s="159"/>
      <c r="O93" s="159"/>
      <c r="P93" s="158"/>
      <c r="Q93" s="160"/>
    </row>
    <row r="94" spans="1:17" ht="17.399999999999999" x14ac:dyDescent="0.3">
      <c r="A94" s="148"/>
      <c r="B94" s="149" t="str">
        <f>[1]Spelers!D25</f>
        <v>Jan Lavrijsen</v>
      </c>
      <c r="C94" s="150">
        <f>[1]Spelers!F25</f>
        <v>0.33300000000000002</v>
      </c>
      <c r="D94" s="151"/>
      <c r="E94" s="151"/>
      <c r="F94" s="150" t="e">
        <f t="shared" si="6"/>
        <v>#DIV/0!</v>
      </c>
      <c r="G94" s="152" t="str">
        <f>IF(E94&gt;0,F94/C94,"0")</f>
        <v>0</v>
      </c>
      <c r="H94" s="151"/>
      <c r="I94" s="153" t="str">
        <f>IF(E94&gt;0,W94+X94,"0")</f>
        <v>0</v>
      </c>
      <c r="J94" s="154" t="s">
        <v>47</v>
      </c>
      <c r="K94" s="153" t="str">
        <f>IF(O94&gt;0,Y94+Z94,"0")</f>
        <v>0</v>
      </c>
      <c r="L94" s="149" t="str">
        <f>[1]Spelers!D23</f>
        <v>Gerard Swaanen</v>
      </c>
      <c r="M94" s="150">
        <f>[1]Spelers!F23</f>
        <v>0.26600000000000001</v>
      </c>
      <c r="N94" s="151"/>
      <c r="O94" s="151"/>
      <c r="P94" s="150" t="e">
        <f>O94/H94</f>
        <v>#DIV/0!</v>
      </c>
      <c r="Q94" s="152" t="str">
        <f>IF(O94&gt;0,P94/M94,"0")</f>
        <v>0</v>
      </c>
    </row>
    <row r="95" spans="1:17" ht="17.399999999999999" x14ac:dyDescent="0.3">
      <c r="A95" s="148"/>
      <c r="B95" s="149" t="str">
        <f>[1]Spelers!D18</f>
        <v>Thijs v d Zanden</v>
      </c>
      <c r="C95" s="150">
        <f>[1]Spelers!F18</f>
        <v>0.3</v>
      </c>
      <c r="D95" s="151"/>
      <c r="E95" s="151"/>
      <c r="F95" s="150" t="e">
        <f t="shared" si="6"/>
        <v>#DIV/0!</v>
      </c>
      <c r="G95" s="152" t="str">
        <f>IF(E95&gt;0,F95/C95,"0")</f>
        <v>0</v>
      </c>
      <c r="H95" s="151"/>
      <c r="I95" s="153" t="str">
        <f>IF(E95&gt;0,W95+X95,"0")</f>
        <v>0</v>
      </c>
      <c r="J95" s="154" t="s">
        <v>47</v>
      </c>
      <c r="K95" s="153" t="str">
        <f>IF(O95&gt;0,Y95+Z95,"0")</f>
        <v>0</v>
      </c>
      <c r="L95" s="149" t="str">
        <f>[1]Spelers!D16</f>
        <v>Cor Kemerink</v>
      </c>
      <c r="M95" s="150">
        <f>[1]Spelers!F16</f>
        <v>0.33300000000000002</v>
      </c>
      <c r="N95" s="151"/>
      <c r="O95" s="151"/>
      <c r="P95" s="150" t="e">
        <f>O95/H95</f>
        <v>#DIV/0!</v>
      </c>
      <c r="Q95" s="152" t="str">
        <f>IF(O95&gt;0,P95/M95,"0")</f>
        <v>0</v>
      </c>
    </row>
    <row r="96" spans="1:17" ht="17.399999999999999" x14ac:dyDescent="0.3">
      <c r="A96" s="148" t="s">
        <v>93</v>
      </c>
      <c r="B96" s="149" t="str">
        <f>[1]Spelers!D19</f>
        <v>Fons Fonteijn</v>
      </c>
      <c r="C96" s="150">
        <f>[1]Spelers!F19</f>
        <v>0.3</v>
      </c>
      <c r="D96" s="151"/>
      <c r="E96" s="151"/>
      <c r="F96" s="150" t="e">
        <f t="shared" si="6"/>
        <v>#DIV/0!</v>
      </c>
      <c r="G96" s="152" t="str">
        <f>IF(E96&gt;0,F96/C96,"0")</f>
        <v>0</v>
      </c>
      <c r="H96" s="151"/>
      <c r="I96" s="153" t="str">
        <f>IF(E96&gt;0,W96+X96,"0")</f>
        <v>0</v>
      </c>
      <c r="J96" s="154" t="s">
        <v>47</v>
      </c>
      <c r="K96" s="153" t="str">
        <f>IF(O96&gt;0,Y96+Z96,"0")</f>
        <v>0</v>
      </c>
      <c r="L96" s="149" t="str">
        <f>[1]Spelers!D15</f>
        <v>Broer v Gisbergen</v>
      </c>
      <c r="M96" s="150">
        <f>[1]Spelers!F15</f>
        <v>0.33300000000000002</v>
      </c>
      <c r="N96" s="151"/>
      <c r="O96" s="151"/>
      <c r="P96" s="150" t="e">
        <f>O96/H96</f>
        <v>#DIV/0!</v>
      </c>
      <c r="Q96" s="152" t="str">
        <f>IF(O96&gt;0,P96/M96,"0")</f>
        <v>0</v>
      </c>
    </row>
    <row r="97" spans="1:18" ht="17.399999999999999" x14ac:dyDescent="0.3">
      <c r="A97" s="148"/>
      <c r="B97" s="149" t="str">
        <f>[1]Spelers!D20</f>
        <v>Cees v Gestel</v>
      </c>
      <c r="C97" s="150">
        <f>[1]Spelers!F20</f>
        <v>0.26600000000000001</v>
      </c>
      <c r="D97" s="151"/>
      <c r="E97" s="151"/>
      <c r="F97" s="150" t="e">
        <f t="shared" si="6"/>
        <v>#DIV/0!</v>
      </c>
      <c r="G97" s="152" t="str">
        <f>IF(E97&gt;0,F97/C97,"0")</f>
        <v>0</v>
      </c>
      <c r="H97" s="151"/>
      <c r="I97" s="153" t="str">
        <f>IF(E97&gt;0,W97+X97,"0")</f>
        <v>0</v>
      </c>
      <c r="J97" s="154" t="s">
        <v>47</v>
      </c>
      <c r="K97" s="153" t="str">
        <f>IF(O97&gt;0,Y97+Z97,"0")</f>
        <v>0</v>
      </c>
      <c r="L97" s="149" t="str">
        <f>[1]Spelers!D14</f>
        <v>Kees Dierckx</v>
      </c>
      <c r="M97" s="150">
        <f>[1]Spelers!F14</f>
        <v>0.33300000000000002</v>
      </c>
      <c r="N97" s="151"/>
      <c r="O97" s="151"/>
      <c r="P97" s="150" t="e">
        <f>O97/H97</f>
        <v>#DIV/0!</v>
      </c>
      <c r="Q97" s="152" t="str">
        <f>IF(O97&gt;0,P97/M97,"0")</f>
        <v>0</v>
      </c>
    </row>
    <row r="98" spans="1:18" ht="17.399999999999999" x14ac:dyDescent="0.3">
      <c r="A98" s="148"/>
      <c r="B98" s="149" t="str">
        <f>[1]Spelers!D21</f>
        <v>Will Kox</v>
      </c>
      <c r="C98" s="150">
        <f>[1]Spelers!F21</f>
        <v>0.26600000000000001</v>
      </c>
      <c r="D98" s="151"/>
      <c r="E98" s="151"/>
      <c r="F98" s="150" t="e">
        <f t="shared" si="6"/>
        <v>#DIV/0!</v>
      </c>
      <c r="G98" s="152" t="str">
        <f>IF(E98&gt;0,F98/C98,"0")</f>
        <v>0</v>
      </c>
      <c r="H98" s="151"/>
      <c r="I98" s="153" t="str">
        <f>IF(E98&gt;0,W98+X98,"0")</f>
        <v>0</v>
      </c>
      <c r="J98" s="154" t="s">
        <v>47</v>
      </c>
      <c r="K98" s="153" t="str">
        <f>IF(O98&gt;0,Y98+Z98,"0")</f>
        <v>0</v>
      </c>
      <c r="L98" s="149" t="str">
        <f>[1]Spelers!D22</f>
        <v>Jan Dirkx</v>
      </c>
      <c r="M98" s="150">
        <f>[1]Spelers!F22</f>
        <v>0.26600000000000001</v>
      </c>
      <c r="N98" s="151"/>
      <c r="O98" s="151"/>
      <c r="P98" s="150" t="e">
        <f>O98/H98</f>
        <v>#DIV/0!</v>
      </c>
      <c r="Q98" s="152" t="str">
        <f>IF(O98&gt;0,P98/M98,"0")</f>
        <v>0</v>
      </c>
    </row>
    <row r="99" spans="1:18" ht="17.399999999999999" x14ac:dyDescent="0.3">
      <c r="A99" s="156"/>
      <c r="B99" s="157"/>
      <c r="C99" s="158"/>
      <c r="D99" s="159"/>
      <c r="E99" s="159"/>
      <c r="F99" s="158"/>
      <c r="G99" s="160"/>
      <c r="H99" s="159"/>
      <c r="I99" s="161"/>
      <c r="J99" s="162"/>
      <c r="K99" s="161"/>
      <c r="L99" s="157"/>
      <c r="M99" s="158"/>
      <c r="N99" s="159"/>
      <c r="O99" s="159"/>
      <c r="P99" s="158"/>
      <c r="Q99" s="160"/>
    </row>
    <row r="100" spans="1:18" ht="17.399999999999999" x14ac:dyDescent="0.3">
      <c r="A100" s="148"/>
      <c r="B100" s="149" t="str">
        <f>[1]Spelers!D23</f>
        <v>Gerard Swaanen</v>
      </c>
      <c r="C100" s="150">
        <f>[1]Spelers!F23</f>
        <v>0.26600000000000001</v>
      </c>
      <c r="D100" s="151"/>
      <c r="E100" s="151"/>
      <c r="F100" s="150" t="e">
        <f>E100/H100</f>
        <v>#DIV/0!</v>
      </c>
      <c r="G100" s="152" t="str">
        <f>IF(E100&gt;0,F100/C100,"0")</f>
        <v>0</v>
      </c>
      <c r="H100" s="151"/>
      <c r="I100" s="153" t="str">
        <f>IF(E100&gt;0,W100+X100,"0")</f>
        <v>0</v>
      </c>
      <c r="J100" s="154" t="s">
        <v>47</v>
      </c>
      <c r="K100" s="153" t="str">
        <f>IF(O100&gt;0,Y100+Z100,"0")</f>
        <v>0</v>
      </c>
      <c r="L100" s="149" t="str">
        <f>[1]Spelers!D22</f>
        <v>Jan Dirkx</v>
      </c>
      <c r="M100" s="150">
        <f>[1]Spelers!F22</f>
        <v>0.26600000000000001</v>
      </c>
      <c r="N100" s="151"/>
      <c r="O100" s="151"/>
      <c r="P100" s="150" t="e">
        <f>O100/H100</f>
        <v>#DIV/0!</v>
      </c>
      <c r="Q100" s="152" t="str">
        <f>IF(O100&gt;0,P100/M100,"0")</f>
        <v>0</v>
      </c>
    </row>
    <row r="101" spans="1:18" ht="17.399999999999999" x14ac:dyDescent="0.3">
      <c r="A101" s="148"/>
      <c r="B101" s="149" t="str">
        <f>[1]Spelers!D14</f>
        <v>Kees Dierckx</v>
      </c>
      <c r="C101" s="150">
        <f>[1]Spelers!F14</f>
        <v>0.33300000000000002</v>
      </c>
      <c r="D101" s="151"/>
      <c r="E101" s="151"/>
      <c r="F101" s="150" t="e">
        <f>E101/H101</f>
        <v>#DIV/0!</v>
      </c>
      <c r="G101" s="152" t="str">
        <f>IF(E101&gt;0,F101/C101,"0")</f>
        <v>0</v>
      </c>
      <c r="H101" s="151"/>
      <c r="I101" s="153" t="str">
        <f>IF(E101&gt;0,W101+X101,"0")</f>
        <v>0</v>
      </c>
      <c r="J101" s="154" t="s">
        <v>47</v>
      </c>
      <c r="K101" s="153" t="str">
        <f>IF(O101&gt;0,Y101+Z101,"0")</f>
        <v>0</v>
      </c>
      <c r="L101" s="149" t="str">
        <f>[1]Spelers!D21</f>
        <v>Will Kox</v>
      </c>
      <c r="M101" s="150">
        <f>[1]Spelers!F21</f>
        <v>0.26600000000000001</v>
      </c>
      <c r="N101" s="151"/>
      <c r="O101" s="151"/>
      <c r="P101" s="150" t="e">
        <f>O101/H101</f>
        <v>#DIV/0!</v>
      </c>
      <c r="Q101" s="152" t="str">
        <f>IF(O101&gt;0,P101/M101,"0")</f>
        <v>0</v>
      </c>
    </row>
    <row r="102" spans="1:18" ht="17.399999999999999" x14ac:dyDescent="0.3">
      <c r="A102" s="148" t="s">
        <v>94</v>
      </c>
      <c r="B102" s="149" t="str">
        <f>[1]Spelers!D15</f>
        <v>Broer v Gisbergen</v>
      </c>
      <c r="C102" s="150">
        <f>[1]Spelers!F15</f>
        <v>0.33300000000000002</v>
      </c>
      <c r="D102" s="151"/>
      <c r="E102" s="151"/>
      <c r="F102" s="150" t="e">
        <f>E102/H102</f>
        <v>#DIV/0!</v>
      </c>
      <c r="G102" s="152" t="str">
        <f>IF(E102&gt;0,F102/C102,"0")</f>
        <v>0</v>
      </c>
      <c r="H102" s="151"/>
      <c r="I102" s="153" t="str">
        <f>IF(E102&gt;0,W102+X102,"0")</f>
        <v>0</v>
      </c>
      <c r="J102" s="154" t="s">
        <v>47</v>
      </c>
      <c r="K102" s="153" t="str">
        <f>IF(O102&gt;0,Y102+Z102,"0")</f>
        <v>0</v>
      </c>
      <c r="L102" s="149" t="str">
        <f>[1]Spelers!D20</f>
        <v>Cees v Gestel</v>
      </c>
      <c r="M102" s="150">
        <f>[1]Spelers!F20</f>
        <v>0.26600000000000001</v>
      </c>
      <c r="N102" s="151"/>
      <c r="O102" s="151"/>
      <c r="P102" s="150" t="e">
        <f>O102/H102</f>
        <v>#DIV/0!</v>
      </c>
      <c r="Q102" s="152" t="str">
        <f>IF(O102&gt;0,P102/M102,"0")</f>
        <v>0</v>
      </c>
    </row>
    <row r="103" spans="1:18" ht="17.399999999999999" x14ac:dyDescent="0.3">
      <c r="A103" s="148"/>
      <c r="B103" s="149" t="str">
        <f>[1]Spelers!D16</f>
        <v>Cor Kemerink</v>
      </c>
      <c r="C103" s="150">
        <f>[1]Spelers!F6</f>
        <v>0.46600000000000003</v>
      </c>
      <c r="D103" s="151"/>
      <c r="E103" s="151"/>
      <c r="F103" s="150" t="e">
        <f>E103/H103</f>
        <v>#DIV/0!</v>
      </c>
      <c r="G103" s="152" t="str">
        <f>IF(E103&gt;0,F103/C103,"0")</f>
        <v>0</v>
      </c>
      <c r="H103" s="151"/>
      <c r="I103" s="153" t="str">
        <f>IF(E103&gt;0,W103+X103,"0")</f>
        <v>0</v>
      </c>
      <c r="J103" s="154" t="s">
        <v>47</v>
      </c>
      <c r="K103" s="153" t="str">
        <f>IF(O103&gt;0,Y103+Z103,"0")</f>
        <v>0</v>
      </c>
      <c r="L103" s="149" t="str">
        <f>[1]Spelers!D19</f>
        <v>Fons Fonteijn</v>
      </c>
      <c r="M103" s="150">
        <f>[1]Spelers!F19</f>
        <v>0.3</v>
      </c>
      <c r="N103" s="151"/>
      <c r="O103" s="151"/>
      <c r="P103" s="150" t="e">
        <f>O103/H103</f>
        <v>#DIV/0!</v>
      </c>
      <c r="Q103" s="152" t="str">
        <f>IF(O103&gt;0,P103/M103,"0")</f>
        <v>0</v>
      </c>
    </row>
    <row r="104" spans="1:18" ht="17.399999999999999" x14ac:dyDescent="0.3">
      <c r="A104" s="148"/>
      <c r="B104" s="149" t="str">
        <f>[1]Spelers!D25</f>
        <v>Jan Lavrijsen</v>
      </c>
      <c r="C104" s="150">
        <f>[1]Spelers!F25</f>
        <v>0.33300000000000002</v>
      </c>
      <c r="D104" s="151"/>
      <c r="E104" s="151"/>
      <c r="F104" s="150" t="e">
        <f>E104/H104</f>
        <v>#DIV/0!</v>
      </c>
      <c r="G104" s="152" t="str">
        <f>IF(E104&gt;0,F104/C104,"0")</f>
        <v>0</v>
      </c>
      <c r="H104" s="151"/>
      <c r="I104" s="153" t="str">
        <f>IF(E104&gt;0,W104+X104,"0")</f>
        <v>0</v>
      </c>
      <c r="J104" s="154" t="s">
        <v>47</v>
      </c>
      <c r="K104" s="153" t="str">
        <f>IF(O104&gt;0,Y104+Z104,"0")</f>
        <v>0</v>
      </c>
      <c r="L104" s="149" t="str">
        <f>[1]Spelers!D18</f>
        <v>Thijs v d Zanden</v>
      </c>
      <c r="M104" s="150">
        <f>[1]Spelers!F18</f>
        <v>0.3</v>
      </c>
      <c r="N104" s="151"/>
      <c r="O104" s="151"/>
      <c r="P104" s="150" t="e">
        <f>O104/H104</f>
        <v>#DIV/0!</v>
      </c>
      <c r="Q104" s="152" t="str">
        <f>IF(O104&gt;0,P104/M104,"0")</f>
        <v>0</v>
      </c>
    </row>
    <row r="105" spans="1:18" ht="17.399999999999999" x14ac:dyDescent="0.3">
      <c r="A105" s="156"/>
      <c r="B105" s="157"/>
      <c r="C105" s="158"/>
      <c r="D105" s="159"/>
      <c r="E105" s="159"/>
      <c r="F105" s="158"/>
      <c r="G105" s="160"/>
      <c r="H105" s="159"/>
      <c r="I105" s="161"/>
      <c r="J105" s="162"/>
      <c r="K105" s="161"/>
      <c r="L105" s="157"/>
      <c r="M105" s="158"/>
      <c r="N105" s="159"/>
      <c r="O105" s="159"/>
      <c r="P105" s="158"/>
      <c r="Q105" s="160"/>
    </row>
    <row r="106" spans="1:18" ht="17.399999999999999" x14ac:dyDescent="0.3">
      <c r="A106" s="148"/>
      <c r="B106" s="149" t="str">
        <f>[1]Spelers!D18</f>
        <v>Thijs v d Zanden</v>
      </c>
      <c r="C106" s="150">
        <f>[1]Spelers!F18</f>
        <v>0.3</v>
      </c>
      <c r="D106" s="151"/>
      <c r="E106" s="151"/>
      <c r="F106" s="150" t="e">
        <f>E106/H106</f>
        <v>#DIV/0!</v>
      </c>
      <c r="G106" s="152" t="str">
        <f>IF(E106&gt;0,F106/C106,"0")</f>
        <v>0</v>
      </c>
      <c r="H106" s="151"/>
      <c r="I106" s="153" t="str">
        <f>IF(E106&gt;0,W106+X106,"0")</f>
        <v>0</v>
      </c>
      <c r="J106" s="154" t="s">
        <v>47</v>
      </c>
      <c r="K106" s="153" t="str">
        <f>IF(O106&gt;0,Y106+Z106,"0")</f>
        <v>0</v>
      </c>
      <c r="L106" s="149" t="str">
        <f>[1]Spelers!D23</f>
        <v>Gerard Swaanen</v>
      </c>
      <c r="M106" s="150">
        <f>[1]Spelers!F23</f>
        <v>0.26600000000000001</v>
      </c>
      <c r="N106" s="151"/>
      <c r="O106" s="151"/>
      <c r="P106" s="150" t="e">
        <f>O106/H106</f>
        <v>#DIV/0!</v>
      </c>
      <c r="Q106" s="152" t="str">
        <f>IF(O106&gt;0,P106/M106,"0")</f>
        <v>0</v>
      </c>
    </row>
    <row r="107" spans="1:18" ht="17.399999999999999" x14ac:dyDescent="0.3">
      <c r="A107" s="148"/>
      <c r="B107" s="149" t="str">
        <f>[1]Spelers!D19</f>
        <v>Fons Fonteijn</v>
      </c>
      <c r="C107" s="150">
        <f>[1]Spelers!F19</f>
        <v>0.3</v>
      </c>
      <c r="D107" s="151"/>
      <c r="E107" s="151"/>
      <c r="F107" s="150" t="e">
        <f>E107/H107</f>
        <v>#DIV/0!</v>
      </c>
      <c r="G107" s="152" t="str">
        <f>IF(E107&gt;0,F107/C107,"0")</f>
        <v>0</v>
      </c>
      <c r="H107" s="151"/>
      <c r="I107" s="153" t="str">
        <f>IF(E107&gt;0,W107+X107,"0")</f>
        <v>0</v>
      </c>
      <c r="J107" s="154" t="s">
        <v>47</v>
      </c>
      <c r="K107" s="153" t="str">
        <f>IF(O107&gt;0,Y107+Z107,"0")</f>
        <v>0</v>
      </c>
      <c r="L107" s="149" t="str">
        <f>[1]Spelers!D25</f>
        <v>Jan Lavrijsen</v>
      </c>
      <c r="M107" s="150">
        <f>[1]Spelers!F25</f>
        <v>0.33300000000000002</v>
      </c>
      <c r="N107" s="151"/>
      <c r="O107" s="151"/>
      <c r="P107" s="150" t="e">
        <f>O107/H107</f>
        <v>#DIV/0!</v>
      </c>
      <c r="Q107" s="152" t="str">
        <f>IF(O107&gt;0,P107/M107,"0")</f>
        <v>0</v>
      </c>
      <c r="R107" s="73"/>
    </row>
    <row r="108" spans="1:18" ht="17.399999999999999" x14ac:dyDescent="0.3">
      <c r="A108" s="148" t="s">
        <v>95</v>
      </c>
      <c r="B108" s="149" t="str">
        <f>[1]Spelers!D20</f>
        <v>Cees v Gestel</v>
      </c>
      <c r="C108" s="150">
        <f>[1]Spelers!F20</f>
        <v>0.26600000000000001</v>
      </c>
      <c r="D108" s="151"/>
      <c r="E108" s="151"/>
      <c r="F108" s="150" t="e">
        <f>E108/H108</f>
        <v>#DIV/0!</v>
      </c>
      <c r="G108" s="152" t="str">
        <f>IF(E108&gt;0,F108/C108,"0")</f>
        <v>0</v>
      </c>
      <c r="H108" s="151"/>
      <c r="I108" s="153" t="str">
        <f>IF(E108&gt;0,W108+X108,"0")</f>
        <v>0</v>
      </c>
      <c r="J108" s="154" t="s">
        <v>47</v>
      </c>
      <c r="K108" s="153" t="str">
        <f>IF(O108&gt;0,Y108+Z108,"0")</f>
        <v>0</v>
      </c>
      <c r="L108" s="149" t="str">
        <f>[1]Spelers!D16</f>
        <v>Cor Kemerink</v>
      </c>
      <c r="M108" s="150">
        <f>[1]Spelers!F16</f>
        <v>0.33300000000000002</v>
      </c>
      <c r="N108" s="151"/>
      <c r="O108" s="151"/>
      <c r="P108" s="150" t="e">
        <f>O108/H108</f>
        <v>#DIV/0!</v>
      </c>
      <c r="Q108" s="152" t="str">
        <f>IF(O108&gt;0,P108/M108,"0")</f>
        <v>0</v>
      </c>
    </row>
    <row r="109" spans="1:18" ht="17.399999999999999" x14ac:dyDescent="0.3">
      <c r="A109" s="168"/>
      <c r="B109" s="149" t="str">
        <f>[1]Spelers!D21</f>
        <v>Will Kox</v>
      </c>
      <c r="C109" s="150">
        <f>[1]Spelers!F21</f>
        <v>0.26600000000000001</v>
      </c>
      <c r="D109" s="151"/>
      <c r="E109" s="151"/>
      <c r="F109" s="150" t="e">
        <f>E109/H109</f>
        <v>#DIV/0!</v>
      </c>
      <c r="G109" s="152" t="str">
        <f>IF(E109&gt;0,F109/C109,"0")</f>
        <v>0</v>
      </c>
      <c r="H109" s="151"/>
      <c r="I109" s="153" t="str">
        <f>IF(E109&gt;0,W109+X109,"0")</f>
        <v>0</v>
      </c>
      <c r="J109" s="154" t="s">
        <v>47</v>
      </c>
      <c r="K109" s="153" t="str">
        <f>IF(O109&gt;0,Y109+Z109,"0")</f>
        <v>0</v>
      </c>
      <c r="L109" s="149" t="str">
        <f>[1]Spelers!D15</f>
        <v>Broer v Gisbergen</v>
      </c>
      <c r="M109" s="150">
        <f>[1]Spelers!F15</f>
        <v>0.33300000000000002</v>
      </c>
      <c r="N109" s="151"/>
      <c r="O109" s="151"/>
      <c r="P109" s="150" t="e">
        <f>O109/H109</f>
        <v>#DIV/0!</v>
      </c>
      <c r="Q109" s="169" t="str">
        <f>IF(O109&gt;0,P109/M109,"0")</f>
        <v>0</v>
      </c>
    </row>
    <row r="110" spans="1:18" ht="18" thickBot="1" x14ac:dyDescent="0.35">
      <c r="A110" s="170"/>
      <c r="B110" s="171" t="str">
        <f>[1]Spelers!D22</f>
        <v>Jan Dirkx</v>
      </c>
      <c r="C110" s="172">
        <f>[1]Spelers!F22</f>
        <v>0.26600000000000001</v>
      </c>
      <c r="D110" s="173"/>
      <c r="E110" s="173"/>
      <c r="F110" s="172" t="e">
        <f>E110/H110</f>
        <v>#DIV/0!</v>
      </c>
      <c r="G110" s="174" t="str">
        <f>IF(E110&gt;0,F110/C110,"0")</f>
        <v>0</v>
      </c>
      <c r="H110" s="173"/>
      <c r="I110" s="175" t="str">
        <f>IF(E110&gt;0,W110+X110,"0")</f>
        <v>0</v>
      </c>
      <c r="J110" s="176" t="s">
        <v>47</v>
      </c>
      <c r="K110" s="175" t="str">
        <f>IF(O110&gt;0,Y110+Z110,"0")</f>
        <v>0</v>
      </c>
      <c r="L110" s="171" t="str">
        <f>[1]Spelers!D14</f>
        <v>Kees Dierckx</v>
      </c>
      <c r="M110" s="172">
        <f>[1]Spelers!F14</f>
        <v>0.33300000000000002</v>
      </c>
      <c r="N110" s="173"/>
      <c r="O110" s="173"/>
      <c r="P110" s="172" t="e">
        <f>O110/H110</f>
        <v>#DIV/0!</v>
      </c>
      <c r="Q110" s="177" t="str">
        <f>IF(O110&gt;0,P110/M110,"0")</f>
        <v>0</v>
      </c>
    </row>
  </sheetData>
  <sheetProtection password="DEE7" sheet="1" objects="1" scenarios="1"/>
  <mergeCells count="1">
    <mergeCell ref="A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C4B8-6564-499C-BE56-6D529F8B3A47}">
  <sheetPr>
    <tabColor theme="9" tint="-0.249977111117893"/>
  </sheetPr>
  <dimension ref="A1:J32"/>
  <sheetViews>
    <sheetView workbookViewId="0">
      <selection activeCell="I40" sqref="I40"/>
    </sheetView>
  </sheetViews>
  <sheetFormatPr defaultRowHeight="14.4" x14ac:dyDescent="0.3"/>
  <cols>
    <col min="1" max="1" width="5.21875" customWidth="1"/>
    <col min="2" max="2" width="3.33203125" customWidth="1"/>
    <col min="3" max="3" width="18.33203125" customWidth="1"/>
    <col min="4" max="4" width="10.21875" customWidth="1"/>
    <col min="5" max="5" width="7.33203125" customWidth="1"/>
    <col min="6" max="6" width="8" customWidth="1"/>
    <col min="7" max="7" width="7.33203125" customWidth="1"/>
    <col min="8" max="8" width="10.5546875" customWidth="1"/>
    <col min="9" max="9" width="10.33203125" customWidth="1"/>
    <col min="10" max="10" width="5.44140625" customWidth="1"/>
  </cols>
  <sheetData>
    <row r="1" spans="1:10" ht="15.6" x14ac:dyDescent="0.3">
      <c r="A1" s="1"/>
      <c r="B1" s="1"/>
      <c r="C1" s="1"/>
      <c r="D1" s="2"/>
      <c r="E1" s="3"/>
      <c r="F1" s="3"/>
      <c r="G1" s="3"/>
      <c r="H1" s="186">
        <f ca="1">NOW()</f>
        <v>45663.444364351853</v>
      </c>
      <c r="I1" s="186"/>
      <c r="J1" s="3"/>
    </row>
    <row r="2" spans="1:10" ht="17.399999999999999" x14ac:dyDescent="0.3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0" ht="15.6" x14ac:dyDescent="0.3">
      <c r="A3" s="1"/>
      <c r="B3" s="1"/>
      <c r="C3" s="1"/>
      <c r="D3" s="2"/>
      <c r="E3" s="3"/>
      <c r="F3" s="4" t="s">
        <v>6</v>
      </c>
      <c r="G3" s="3"/>
      <c r="H3" s="2"/>
      <c r="I3" s="5"/>
      <c r="J3" s="3"/>
    </row>
    <row r="4" spans="1:10" ht="18" thickBot="1" x14ac:dyDescent="0.35">
      <c r="A4" s="1"/>
      <c r="B4" s="1"/>
      <c r="C4" s="1"/>
      <c r="D4" s="2"/>
      <c r="E4" s="3"/>
      <c r="F4" s="3"/>
      <c r="G4" s="3"/>
      <c r="H4" s="2"/>
      <c r="I4" s="6" t="s">
        <v>10</v>
      </c>
      <c r="J4" s="7"/>
    </row>
    <row r="5" spans="1:10" ht="16.8" thickTop="1" thickBot="1" x14ac:dyDescent="0.35">
      <c r="A5" s="8" t="s">
        <v>1</v>
      </c>
      <c r="B5" s="8" t="s">
        <v>2</v>
      </c>
      <c r="C5" s="8" t="s">
        <v>3</v>
      </c>
      <c r="D5" s="9" t="s">
        <v>4</v>
      </c>
      <c r="E5" s="10" t="s">
        <v>5</v>
      </c>
      <c r="F5" s="10" t="s">
        <v>7</v>
      </c>
      <c r="G5" s="10" t="s">
        <v>8</v>
      </c>
      <c r="H5" s="9" t="s">
        <v>9</v>
      </c>
      <c r="I5" s="11" t="s">
        <v>11</v>
      </c>
      <c r="J5" s="10" t="s">
        <v>13</v>
      </c>
    </row>
    <row r="6" spans="1:10" ht="16.2" thickTop="1" x14ac:dyDescent="0.3">
      <c r="A6" s="12">
        <v>1</v>
      </c>
      <c r="B6" s="13">
        <f t="shared" ref="B6:B16" si="0">F6/30</f>
        <v>10</v>
      </c>
      <c r="C6" s="14" t="str">
        <f>[1]Spelers!D9</f>
        <v>Rens van Herpt</v>
      </c>
      <c r="D6" s="15">
        <f>[1]Spelers!F9</f>
        <v>0.4</v>
      </c>
      <c r="E6" s="16">
        <f>'[1]Uitslagen Poule A'!O7+'[1]Uitslagen Poule A'!O9+'[1]Uitslagen Poule A'!E19+'[1]Uitslagen Poule A'!O22+'[1]Uitslagen Poule A'!E30++'[1]Uitslagen Poule A'!O35+'[1]Uitslagen Poule A'!E41+'[1]Uitslagen Poule A'!O48+'[1]Uitslagen Poule A'!E52+'[1]Uitslagen Poule A'!O62+'[1]Uitslagen Poule A'!O64+'[1]Uitslagen Poule A'!E74+'[1]Uitslagen Poule A'!O77+'[1]Uitslagen Poule A'!E85+'[1]Uitslagen Poule A'!O90+'[1]Uitslagen Poule A'!E96+'[1]Uitslagen Poule A'!O103+'[1]Uitslagen Poule A'!E107</f>
        <v>164</v>
      </c>
      <c r="F6" s="16">
        <f>'[1]Uitslagen Poule A'!H7+'[1]Uitslagen Poule A'!H9+'[1]Uitslagen Poule A'!H19+'[1]Uitslagen Poule A'!H22+'[1]Uitslagen Poule A'!H30+'[1]Uitslagen Poule A'!H35+'[1]Uitslagen Poule A'!H41+'[1]Uitslagen Poule A'!H48+'[1]Uitslagen Poule A'!H52+'[1]Uitslagen Poule A'!H62+'[1]Uitslagen Poule A'!H64+'[1]Uitslagen Poule A'!H74+'[1]Uitslagen Poule A'!H77+'[1]Uitslagen Poule A'!H85+'[1]Uitslagen Poule A'!H90+'[1]Uitslagen Poule A'!H96+'[1]Uitslagen Poule A'!H103+'[1]Uitslagen Poule A'!H107</f>
        <v>300</v>
      </c>
      <c r="G6" s="16">
        <f>'[1]Uitslagen Poule A'!K7+'[1]Uitslagen Poule A'!K9+'[1]Uitslagen Poule A'!I19+'[1]Uitslagen Poule A'!K22+'[1]Uitslagen Poule A'!I30+'[1]Uitslagen Poule A'!K35+'[1]Uitslagen Poule A'!I41+'[1]Uitslagen Poule A'!K48+'[1]Uitslagen Poule A'!I52+'[1]Uitslagen Poule A'!K62+'[1]Uitslagen Poule A'!K64+'[1]Uitslagen Poule A'!I74+'[1]Uitslagen Poule A'!K77+'[1]Uitslagen Poule A'!I85+'[1]Uitslagen Poule A'!K90+'[1]Uitslagen Poule A'!I96+'[1]Uitslagen Poule A'!K103+'[1]Uitslagen Poule A'!I107</f>
        <v>21</v>
      </c>
      <c r="H6" s="15">
        <f t="shared" ref="H6:H16" si="1">E6/F6</f>
        <v>0.54666666666666663</v>
      </c>
      <c r="I6" s="17">
        <f t="shared" ref="I6:I16" si="2">H6/D6</f>
        <v>1.3666666666666665</v>
      </c>
      <c r="J6" s="18">
        <f>'[1]Uitslagen Poule A'!AG21</f>
        <v>6</v>
      </c>
    </row>
    <row r="7" spans="1:10" ht="15.6" x14ac:dyDescent="0.3">
      <c r="A7" s="19">
        <v>2</v>
      </c>
      <c r="B7" s="20">
        <f t="shared" si="0"/>
        <v>11</v>
      </c>
      <c r="C7" s="21" t="str">
        <f>[1]Spelers!D7</f>
        <v>Ad Kokx</v>
      </c>
      <c r="D7" s="22">
        <f>[1]Spelers!F7</f>
        <v>0.433</v>
      </c>
      <c r="E7" s="23">
        <f>'[1]Uitslagen Poule A'!E6+'[1]Uitslagen Poule A'!O11+'[1]Uitslagen Poule A'!E17+'[1]Uitslagen Poule A'!O24+'[1]Uitslagen Poule A'!E28+'[1]Uitslagen Poule A'!N37+'[1]Uitslagen Poule A'!E39+'[1]Uitslagen Poule A'!E49+'[1]Uitslagen Poule A'!O52+'[1]Uitslagen Poule A'!E61+'[1]Uitslagen Poule A'!O66+'[1]Uitslagen Poule A'!E72+'[1]Uitslagen Poule A'!O79+'[1]Uitslagen Poule A'!E83+'[1]Uitslagen Poule A'!O92+'[1]Uitslagen Poule A'!E94+'[1]Uitslagen Poule A'!E104+'[1]Uitslagen Poule A'!O107</f>
        <v>141</v>
      </c>
      <c r="F7" s="23">
        <f>'[1]Uitslagen Poule A'!H6+'[1]Uitslagen Poule A'!H11+'[1]Uitslagen Poule A'!H17+'[1]Uitslagen Poule A'!H24+'[1]Uitslagen Poule A'!H28+'[1]Uitslagen Poule A'!H37+'[1]Uitslagen Poule A'!H39+'[1]Uitslagen Poule A'!H49+'[1]Uitslagen Poule A'!H52+'[1]Uitslagen Poule A'!H61+'[1]Uitslagen Poule A'!H66+'[1]Uitslagen Poule A'!H72+'[1]Uitslagen Poule A'!H79+'[1]Uitslagen Poule A'!H83+'[1]Uitslagen Poule A'!H92+'[1]Uitslagen Poule A'!H94+'[1]Uitslagen Poule A'!H104+'[1]Uitslagen Poule A'!H107</f>
        <v>330</v>
      </c>
      <c r="G7" s="23">
        <f>'[1]Uitslagen Poule A'!I6+'[1]Uitslagen Poule A'!K11+'[1]Uitslagen Poule A'!I17+'[1]Uitslagen Poule A'!K24+'[1]Uitslagen Poule A'!I28+'[1]Uitslagen Poule A'!K37+'[1]Uitslagen Poule A'!I39+'[1]Uitslagen Poule A'!I49+'[1]Uitslagen Poule A'!K52+'[1]Uitslagen Poule A'!I61+'[1]Uitslagen Poule A'!K66+'[1]Uitslagen Poule A'!I72+'[1]Uitslagen Poule A'!K79+'[1]Uitslagen Poule A'!H83+'[1]Uitslagen Poule A'!K92+'[1]Uitslagen Poule A'!I94+'[1]Uitslagen Poule A'!I104+'[1]Uitslagen Poule A'!K107</f>
        <v>21</v>
      </c>
      <c r="H7" s="22">
        <f t="shared" si="1"/>
        <v>0.42727272727272725</v>
      </c>
      <c r="I7" s="24">
        <f t="shared" si="2"/>
        <v>0.98677304220029394</v>
      </c>
      <c r="J7" s="25">
        <f>'[1]Uitslagen Poule A'!AE21</f>
        <v>4</v>
      </c>
    </row>
    <row r="8" spans="1:10" ht="15.6" x14ac:dyDescent="0.3">
      <c r="A8" s="26">
        <v>4</v>
      </c>
      <c r="B8" s="20">
        <f t="shared" si="0"/>
        <v>10</v>
      </c>
      <c r="C8" s="21" t="str">
        <f>[1]Spelers!D12</f>
        <v>Jan Minnen</v>
      </c>
      <c r="D8" s="22">
        <f>[1]Spelers!F12</f>
        <v>0.33300000000000002</v>
      </c>
      <c r="E8" s="27">
        <f>'[1]Uitslagen Poule A'!O4+'[1]Uitslagen Poule A'!E12+'[1]Uitslagen Poule A'!O17+'[1]Uitslagen Poule A'!E23+'[1]Uitslagen Poule A'!O30+'[1]Uitslagen Poule A'!E34+'[1]Uitslagen Poule A'!O43+'[1]Uitslagen Poule A'!O45+'[1]Uitslagen Poule A'!E55+'[1]Uitslagen Poule A'!O59+'[1]Uitslagen Poule A'!E67+'[1]Uitslagen Poule A'!O72+'[1]Uitslagen Poule A'!E78+'[1]Uitslagen Poule A'!O85+'[1]Uitslagen Poule A'!E89+'[1]Uitslagen Poule A'!O98+'[1]Uitslagen Poule A'!O100+'[1]Uitslagen Poule A'!E110</f>
        <v>104</v>
      </c>
      <c r="F8" s="27">
        <f>'[1]Uitslagen Poule A'!H4+'[1]Uitslagen Poule A'!H12+'[1]Uitslagen Poule A'!H17+'[1]Uitslagen Poule A'!H23+'[1]Uitslagen Poule A'!H30+'[1]Uitslagen Poule A'!H34+'[1]Uitslagen Poule A'!H43+'[1]Uitslagen Poule A'!H45+'[1]Uitslagen Poule A'!H55+'[1]Uitslagen Poule A'!H59+'[1]Uitslagen Poule A'!H67+'[1]Uitslagen Poule A'!H72+'[1]Uitslagen Poule A'!H78+'[1]Uitslagen Poule A'!H85+'[1]Uitslagen Poule A'!H89+'[1]Uitslagen Poule A'!H98+'[1]Uitslagen Poule A'!H100+'[1]Uitslagen Poule A'!H110</f>
        <v>300</v>
      </c>
      <c r="G8" s="23">
        <f>'[1]Uitslagen Poule A'!K4+'[1]Uitslagen Poule A'!I12+'[1]Uitslagen Poule A'!K17+'[1]Uitslagen Poule A'!I23+'[1]Uitslagen Poule A'!K30+'[1]Uitslagen Poule A'!I34++'[1]Uitslagen Poule A'!K43+'[1]Uitslagen Poule A'!K45+'[1]Uitslagen Poule A'!I55+'[1]Uitslagen Poule A'!K59+'[1]Uitslagen Poule A'!I67+'[1]Uitslagen Poule A'!K72+'[1]Uitslagen Poule A'!I78+'[1]Uitslagen Poule A'!K85+'[1]Uitslagen Poule A'!I89+'[1]Uitslagen Poule A'!K98+'[1]Uitslagen Poule A'!K100+'[1]Uitslagen Poule A'!I110</f>
        <v>19</v>
      </c>
      <c r="H8" s="28">
        <f t="shared" si="1"/>
        <v>0.34666666666666668</v>
      </c>
      <c r="I8" s="29">
        <f t="shared" si="2"/>
        <v>1.0410410410410411</v>
      </c>
      <c r="J8" s="30">
        <f>'[1]Uitslagen Poule A'!AJ21</f>
        <v>5</v>
      </c>
    </row>
    <row r="9" spans="1:10" ht="15.6" x14ac:dyDescent="0.3">
      <c r="A9" s="19">
        <v>3</v>
      </c>
      <c r="B9" s="20">
        <f t="shared" si="0"/>
        <v>11</v>
      </c>
      <c r="C9" s="21" t="str">
        <f>[1]Spelers!D13</f>
        <v>Jan Zijlmans</v>
      </c>
      <c r="D9" s="22">
        <f>[1]Spelers!F13</f>
        <v>0.33300000000000002</v>
      </c>
      <c r="E9" s="27">
        <f>'[1]Uitslagen Poule A'!O3+'[1]Uitslagen Poule A'!E9+'[1]Uitslagen Poule A'!O15+'[1]Uitslagen Poule A'!E21+'[1]Uitslagen Poule A'!O27+'[1]Uitslagen Poule A'!E34+'[1]Uitslagen Poule A'!O39+'[1]Uitslagen Poule A'!E45+'[1]Uitslagen Poule A'!O51+'[1]Uitslagen Poule A'!O58+'[1]Uitslagen Poule A'!E64+'[1]Uitslagen Poule A'!O70+'[1]Uitslagen Poule A'!E76+'[1]Uitslagen Poule A'!O82+'[1]Uitslagen Poule A'!E88+'[1]Uitslagen Poule A'!O94+'[1]Uitslagen Poule A'!E100+'[1]Uitslagen Poule A'!O106</f>
        <v>133</v>
      </c>
      <c r="F9" s="27">
        <f>'[1]Uitslagen Poule A'!H3+'[1]Uitslagen Poule A'!H9+'[1]Uitslagen Poule A'!H15+'[1]Uitslagen Poule A'!H21+'[1]Uitslagen Poule A'!H27+'[1]Uitslagen Poule A'!H34+'[1]Uitslagen Poule A'!H39+'[1]Uitslagen Poule A'!H45+'[1]Uitslagen Poule A'!H51+'[1]Uitslagen Poule A'!H58+'[1]Uitslagen Poule A'!H64+'[1]Uitslagen Poule A'!H70+'[1]Uitslagen Poule A'!H76+'[1]Uitslagen Poule A'!H82+'[1]Uitslagen Poule A'!H88+'[1]Uitslagen Poule A'!H94+'[1]Uitslagen Poule A'!H100+'[1]Uitslagen Poule A'!H106</f>
        <v>330</v>
      </c>
      <c r="G9" s="23">
        <f>'[1]Uitslagen Poule A'!K3+'[1]Uitslagen Poule A'!I9+'[1]Uitslagen Poule A'!K15+'[1]Uitslagen Poule A'!I21+'[1]Uitslagen Poule A'!K27+'[1]Uitslagen Poule A'!I33+'[1]Uitslagen Poule A'!K39+'[1]Uitslagen Poule A'!I45+'[1]Uitslagen Poule A'!K51+'[1]Uitslagen Poule A'!K58+'[1]Uitslagen Poule A'!I64+'[1]Uitslagen Poule A'!K70+'[1]Uitslagen Poule A'!I76+'[1]Uitslagen Poule A'!K82+'[1]Uitslagen Poule A'!I88+'[1]Uitslagen Poule A'!K94+'[1]Uitslagen Poule A'!I100+'[1]Uitslagen Poule A'!K106</f>
        <v>18</v>
      </c>
      <c r="H9" s="28">
        <f t="shared" si="1"/>
        <v>0.40303030303030302</v>
      </c>
      <c r="I9" s="29">
        <f t="shared" si="2"/>
        <v>1.2103012103012103</v>
      </c>
      <c r="J9" s="30">
        <f>'[1]Uitslagen Poule A'!AK21</f>
        <v>5</v>
      </c>
    </row>
    <row r="10" spans="1:10" ht="15.6" x14ac:dyDescent="0.3">
      <c r="A10" s="19">
        <v>6</v>
      </c>
      <c r="B10" s="20">
        <f t="shared" si="0"/>
        <v>12</v>
      </c>
      <c r="C10" s="21" t="str">
        <f>[1]Spelers!D4</f>
        <v>Ad Vermeer</v>
      </c>
      <c r="D10" s="22">
        <f>[1]Spelers!F4</f>
        <v>0.83299999999999996</v>
      </c>
      <c r="E10" s="27">
        <f>'[1]Uitslagen Poule A'!E3+'[1]Uitslagen Poule A'!E13+'[1]Uitslagen Poule A'!O16+'[1]Uitslagen Poule A'!E24+'[1]Uitslagen Poule A'!O29+'[1]Uitslagen Poule A'!E35+'[1]Uitslagen Poule A'!O42+'[1]Uitslagen Poule A'!E46+'[1]Uitslagen Poule A'!O55+'[1]Uitslagen Poule A'!E58+'[1]Uitslagen Poule A'!E68+'[1]Uitslagen Poule A'!O71+'[1]Uitslagen Poule A'!E79+'[1]Uitslagen Poule A'!O84+'[1]Uitslagen Poule A'!E90+'[1]Uitslagen Poule A'!O97+'[1]Uitslagen Poule A'!E101+'[1]Uitslagen Poule A'!O110</f>
        <v>267</v>
      </c>
      <c r="F10" s="27">
        <f>'[1]Uitslagen Poule A'!H3+'[1]Uitslagen Poule A'!H13+'[1]Uitslagen Poule A'!H16+'[1]Uitslagen Poule A'!H24+'[1]Uitslagen Poule A'!H29+'[1]Uitslagen Poule A'!H35+'[1]Uitslagen Poule A'!H42+'[1]Uitslagen Poule A'!H46+'[1]Uitslagen Poule A'!H55+'[1]Uitslagen Poule A'!H58+'[1]Uitslagen Poule A'!H68+'[1]Uitslagen Poule A'!H71+'[1]Uitslagen Poule A'!H79+'[1]Uitslagen Poule A'!H84+'[1]Uitslagen Poule A'!H90+'[1]Uitslagen Poule A'!H97+'[1]Uitslagen Poule A'!H101+'[1]Uitslagen Poule A'!H110</f>
        <v>360</v>
      </c>
      <c r="G10" s="23">
        <f>'[1]Uitslagen Poule A'!I3+'[1]Uitslagen Poule A'!I13+'[1]Uitslagen Poule A'!K16+'[1]Uitslagen Poule A'!I24+'[1]Uitslagen Poule A'!K29+'[1]Uitslagen Poule A'!K42+'[1]Uitslagen Poule A'!I46+'[1]Uitslagen Poule A'!K55+'[1]Uitslagen Poule A'!I58+'[1]Uitslagen Poule A'!I68+'[1]Uitslagen Poule A'!K71+'[1]Uitslagen Poule A'!I79+'[1]Uitslagen Poule A'!K84+'[1]Uitslagen Poule A'!I90+'[1]Uitslagen Poule A'!K97+'[1]Uitslagen Poule A'!I101+'[1]Uitslagen Poule A'!K110</f>
        <v>17</v>
      </c>
      <c r="H10" s="28">
        <f t="shared" si="1"/>
        <v>0.7416666666666667</v>
      </c>
      <c r="I10" s="29">
        <f t="shared" si="2"/>
        <v>0.89035614245698291</v>
      </c>
      <c r="J10" s="30">
        <f>'[1]Uitslagen Poule A'!AB21</f>
        <v>7</v>
      </c>
    </row>
    <row r="11" spans="1:10" ht="15.6" x14ac:dyDescent="0.3">
      <c r="A11" s="19">
        <v>8</v>
      </c>
      <c r="B11" s="20">
        <f t="shared" si="0"/>
        <v>11</v>
      </c>
      <c r="C11" s="21" t="str">
        <f>[1]Spelers!D10</f>
        <v>Simon Lavrijsen</v>
      </c>
      <c r="D11" s="22">
        <f>[1]Spelers!F10</f>
        <v>0.4</v>
      </c>
      <c r="E11" s="23">
        <f>'[1]Uitslagen Poule A'!O6+'[1]Uitslagen Poule A'!E10+'[1]Uitslagen Poule A'!O19+'[1]Uitslagen Poule A'!O21+'[1]Uitslagen Poule A'!E31+'[1]Uitslagen Poule A'!O34+'[1]Uitslagen Poule A'!E42+'[1]Uitslagen Poule A'!O47+'[1]Uitslagen Poule A'!E53+'[1]Uitslagen Poule A'!O61+'[1]Uitslagen Poule A'!E65+'[1]Uitslagen Poule A'!O74+'[1]Uitslagen Poule A'!O76+'[1]Uitslagen Poule A'!E86+'[1]Uitslagen Poule A'!O89+'[1]Uitslagen Poule A'!E97+'[1]Uitslagen Poule A'!O102+'[1]Uitslagen Poule A'!E108</f>
        <v>157</v>
      </c>
      <c r="F11" s="23">
        <f>'[1]Uitslagen Poule A'!H6+'[1]Uitslagen Poule A'!H10+'[1]Uitslagen Poule A'!H19+'[1]Uitslagen Poule A'!H21+'[1]Uitslagen Poule A'!H31+'[1]Uitslagen Poule A'!H34+'[1]Uitslagen Poule A'!H42+'[1]Uitslagen Poule A'!H47+'[1]Uitslagen Poule A'!H53+'[1]Uitslagen Poule A'!H61+'[1]Uitslagen Poule A'!H65+'[1]Uitslagen Poule A'!H74+'[1]Uitslagen Poule A'!H76+'[1]Uitslagen Poule A'!H86+'[1]Uitslagen Poule A'!H89+'[1]Uitslagen Poule A'!H97+'[1]Uitslagen Poule A'!H102+'[1]Uitslagen Poule A'!H108</f>
        <v>330</v>
      </c>
      <c r="G11" s="23">
        <f>'[1]Uitslagen Poule A'!K6+'[1]Uitslagen Poule A'!I10+'[1]Uitslagen Poule A'!K19+'[1]Uitslagen Poule A'!K21+'[1]Uitslagen Poule A'!I31+'[1]Uitslagen Poule A'!K34+'[1]Uitslagen Poule A'!I42+'[1]Uitslagen Poule A'!K47+'[1]Uitslagen Poule A'!I53+'[1]Uitslagen Poule A'!K61+'[1]Uitslagen Poule A'!I65+'[1]Uitslagen Poule A'!K74+'[1]Uitslagen Poule A'!K76+'[1]Uitslagen Poule A'!I86+'[1]Uitslagen Poule A'!K89+'[1]Uitslagen Poule A'!I97+'[1]Uitslagen Poule A'!K102+'[1]Uitslagen Poule A'!I108</f>
        <v>15</v>
      </c>
      <c r="H11" s="22">
        <f t="shared" si="1"/>
        <v>0.47575757575757577</v>
      </c>
      <c r="I11" s="24">
        <f t="shared" si="2"/>
        <v>1.1893939393939394</v>
      </c>
      <c r="J11" s="25">
        <f>'[1]Uitslagen Poule A'!AH21</f>
        <v>4</v>
      </c>
    </row>
    <row r="12" spans="1:10" ht="15.6" x14ac:dyDescent="0.3">
      <c r="A12" s="19">
        <v>7</v>
      </c>
      <c r="B12" s="20">
        <f t="shared" si="0"/>
        <v>10</v>
      </c>
      <c r="C12" s="21" t="str">
        <f>[1]Spelers!D5</f>
        <v>Wietje Kaethoven</v>
      </c>
      <c r="D12" s="22">
        <f>[1]Spelers!F5</f>
        <v>0.63300000000000001</v>
      </c>
      <c r="E12" s="27">
        <f>'[1]Uitslagen Poule A'!E4+'[1]Uitslagen Poule A'!O13+'[1]Uitslagen Poule A'!E15+'[1]Uitslagen Poule A'!E25+'[1]Uitslagen Poule A'!O28+'[1]Uitslagen Poule A'!E36+'[1]Uitslagen Poule A'!O41+'[1]Uitslagen Poule A'!E47+'[1]Uitslagen Poule A'!O54+'[1]Uitslagen Poule A'!E59+'[1]Uitslagen Poule A'!O68+'[1]Uitslagen Poule A'!E70+'[1]Uitslagen Poule A'!E80+'[1]Uitslagen Poule A'!O83+'[1]Uitslagen Poule A'!E91+'[1]Uitslagen Poule A'!O96+'[1]Uitslagen Poule A'!E102+'[1]Uitslagen Poule A'!O109</f>
        <v>169</v>
      </c>
      <c r="F12" s="27">
        <f>'[1]Uitslagen Poule A'!H4+'[1]Uitslagen Poule A'!H13+'[1]Uitslagen Poule A'!H15+'[1]Uitslagen Poule A'!H25+'[1]Uitslagen Poule A'!H28+'[1]Uitslagen Poule A'!H36+'[1]Uitslagen Poule A'!H41+'[1]Uitslagen Poule A'!H47+'[1]Uitslagen Poule A'!H54+'[1]Uitslagen Poule A'!H59+'[1]Uitslagen Poule A'!H68+'[1]Uitslagen Poule A'!H70+'[1]Uitslagen Poule A'!H80+'[1]Uitslagen Poule A'!H83+'[1]Uitslagen Poule A'!H91+'[1]Uitslagen Poule A'!H96+'[1]Uitslagen Poule A'!H102+'[1]Uitslagen Poule A'!H109</f>
        <v>300</v>
      </c>
      <c r="G12" s="23">
        <f>'[1]Uitslagen Poule A'!I4+'[1]Uitslagen Poule A'!K13+'[1]Uitslagen Poule A'!I15+'[1]Uitslagen Poule A'!I25+'[1]Uitslagen Poule A'!K28+'[1]Uitslagen Poule A'!I36+'[1]Uitslagen Poule A'!K41+'[1]Uitslagen Poule A'!I47+'[1]Uitslagen Poule A'!K54+'[1]Uitslagen Poule A'!I59+'[1]Uitslagen Poule A'!K68+'[1]Uitslagen Poule A'!I70+'[1]Uitslagen Poule A'!I80+'[1]Uitslagen Poule A'!K83+'[1]Uitslagen Poule A'!I91+'[1]Uitslagen Poule A'!K96+'[1]Uitslagen Poule A'!I102+'[1]Uitslagen Poule A'!K109</f>
        <v>14</v>
      </c>
      <c r="H12" s="28">
        <f t="shared" si="1"/>
        <v>0.56333333333333335</v>
      </c>
      <c r="I12" s="29">
        <f t="shared" si="2"/>
        <v>0.88994207477619802</v>
      </c>
      <c r="J12" s="30">
        <f>'[1]Uitslagen Poule A'!AC21</f>
        <v>4</v>
      </c>
    </row>
    <row r="13" spans="1:10" ht="15.6" x14ac:dyDescent="0.3">
      <c r="A13" s="19">
        <v>5</v>
      </c>
      <c r="B13" s="20">
        <f t="shared" si="0"/>
        <v>9</v>
      </c>
      <c r="C13" s="31" t="str">
        <f>[1]Spelers!D8</f>
        <v>Maarten v Gompel</v>
      </c>
      <c r="D13" s="28">
        <f>[1]Spelers!F8</f>
        <v>0.4</v>
      </c>
      <c r="E13" s="27">
        <f>'[1]Uitslagen Poule A'!E7+'[1]Uitslagen Poule A'!O10+'[1]Uitslagen Poule A'!E18+'[1]Uitslagen Poule A'!O23+'[1]Uitslagen Poule A'!E29+'[1]Uitslagen Poule A'!O36++'[1]Uitslagen Poule A'!E40+'[1]Uitslagen Poule A'!O49+'[1]Uitslagen Poule A'!E51+'[1]Uitslagen Poule A'!E62+'[1]Uitslagen Poule A'!O65+'[1]Uitslagen Poule A'!E73+'[1]Uitslagen Poule A'!O78+'[1]Uitslagen Poule A'!E84+'[1]Uitslagen Poule A'!O91+'[1]Uitslagen Poule A'!E95+'[1]Uitslagen Poule A'!O104+'[1]Uitslagen Poule A'!E106</f>
        <v>102</v>
      </c>
      <c r="F13" s="27">
        <f>'[1]Uitslagen Poule A'!H7+'[1]Uitslagen Poule A'!H10+'[1]Uitslagen Poule A'!H18+'[1]Uitslagen Poule A'!H23+'[1]Uitslagen Poule A'!H29+'[1]Uitslagen Poule A'!H36+'[1]Uitslagen Poule A'!H40+'[1]Uitslagen Poule A'!H49+'[1]Uitslagen Poule A'!H51+'[1]Uitslagen Poule A'!H62+'[1]Uitslagen Poule A'!H65+'[1]Uitslagen Poule A'!H73+'[1]Uitslagen Poule A'!H78+'[1]Uitslagen Poule A'!H84+'[1]Uitslagen Poule A'!H91+'[1]Uitslagen Poule A'!H95+'[1]Uitslagen Poule A'!H104+'[1]Uitslagen Poule A'!H106</f>
        <v>270</v>
      </c>
      <c r="G13" s="23">
        <f>'[1]Uitslagen Poule A'!I7+'[1]Uitslagen Poule A'!K10+'[1]Uitslagen Poule A'!I18+'[1]Uitslagen Poule A'!K23+'[1]Uitslagen Poule A'!I29+'[1]Uitslagen Poule A'!K36+'[1]Uitslagen Poule A'!I40+'[1]Uitslagen Poule A'!K49+'[1]Uitslagen Poule A'!I51+'[1]Uitslagen Poule A'!I62+'[1]Uitslagen Poule A'!K65+'[1]Uitslagen Poule A'!I73+'[1]Uitslagen Poule A'!K78+'[1]Uitslagen Poule A'!I84+'[1]Uitslagen Poule A'!K91+'[1]Uitslagen Poule A'!I95+'[1]Uitslagen Poule A'!K104+'[1]Uitslagen Poule A'!I106</f>
        <v>13</v>
      </c>
      <c r="H13" s="28">
        <f t="shared" si="1"/>
        <v>0.37777777777777777</v>
      </c>
      <c r="I13" s="29">
        <f t="shared" si="2"/>
        <v>0.94444444444444442</v>
      </c>
      <c r="J13" s="30">
        <f>'[1]Uitslagen Poule A'!AF21</f>
        <v>3</v>
      </c>
    </row>
    <row r="14" spans="1:10" ht="15.6" x14ac:dyDescent="0.3">
      <c r="A14" s="19">
        <v>9</v>
      </c>
      <c r="B14" s="20">
        <f t="shared" si="0"/>
        <v>8</v>
      </c>
      <c r="C14" s="21" t="str">
        <f>[1]Spelers!D6</f>
        <v>Rinus v Bommel</v>
      </c>
      <c r="D14" s="22">
        <f>[1]Spelers!F6</f>
        <v>0.46600000000000003</v>
      </c>
      <c r="E14" s="27">
        <f>'[1]Uitslagen Poule A'!E5+'[1]Uitslagen Poule A'!O12+'[1]Uitslagen Poule A'!E16+'[1]Uitslagen Poule A'!O25+'[1]Uitslagen Poule A'!E27+'[1]Uitslagen Poule A'!E37+'[1]Uitslagen Poule A'!O40+'[1]Uitslagen Poule A'!E48+'[1]Uitslagen Poule A'!O53+'[1]Uitslagen Poule A'!E60+'[1]Uitslagen Poule A'!O67+'[1]Uitslagen Poule A'!E71+'[1]Uitslagen Poule A'!O80+'[1]Uitslagen Poule A'!E82+'[1]Uitslagen Poule A'!E92+'[1]Uitslagen Poule A'!O95+'[1]Uitslagen Poule A'!E103+'[1]Uitslagen Poule A'!O108</f>
        <v>109</v>
      </c>
      <c r="F14" s="27">
        <f>'[1]Uitslagen Poule A'!H5+'[1]Uitslagen Poule A'!H12+'[1]Uitslagen Poule A'!H16+'[1]Uitslagen Poule A'!H25+'[1]Uitslagen Poule A'!H27+'[1]Uitslagen Poule A'!H37+'[1]Uitslagen Poule A'!H40+'[1]Uitslagen Poule A'!H48+'[1]Uitslagen Poule A'!H53+'[1]Uitslagen Poule A'!H60+'[1]Uitslagen Poule A'!H67+'[1]Uitslagen Poule A'!H71+'[1]Uitslagen Poule A'!H80+'[1]Uitslagen Poule A'!H82+'[1]Uitslagen Poule A'!H92+'[1]Uitslagen Poule A'!H95+'[1]Uitslagen Poule A'!H103+'[1]Uitslagen Poule A'!H108</f>
        <v>240</v>
      </c>
      <c r="G14" s="23">
        <f>'[1]Uitslagen Poule A'!I5+'[1]Uitslagen Poule A'!K12+'[1]Uitslagen Poule A'!I16+'[1]Uitslagen Poule A'!K25+'[1]Uitslagen Poule A'!I27+'[1]Uitslagen Poule A'!I37+'[1]Uitslagen Poule A'!K40+'[1]Uitslagen Poule A'!I48+'[1]Uitslagen Poule A'!K53+'[1]Uitslagen Poule A'!I60+'[1]Uitslagen Poule A'!K67+'[1]Uitslagen Poule A'!I71+'[1]Uitslagen Poule A'!K80+'[1]Uitslagen Poule A'!I82+'[1]Uitslagen Poule A'!I92+'[1]Uitslagen Poule A'!K95+'[1]Uitslagen Poule A'!I103+'[1]Uitslagen Poule A'!K108</f>
        <v>9</v>
      </c>
      <c r="H14" s="28">
        <f t="shared" si="1"/>
        <v>0.45416666666666666</v>
      </c>
      <c r="I14" s="29">
        <f t="shared" si="2"/>
        <v>0.97460658082975671</v>
      </c>
      <c r="J14" s="30">
        <f>'[1]Uitslagen Poule A'!AD21</f>
        <v>7</v>
      </c>
    </row>
    <row r="15" spans="1:10" ht="15.6" x14ac:dyDescent="0.3">
      <c r="A15" s="19">
        <f>10</f>
        <v>10</v>
      </c>
      <c r="B15" s="20">
        <f t="shared" si="0"/>
        <v>10</v>
      </c>
      <c r="C15" s="21" t="str">
        <f>[1]Spelers!D11</f>
        <v>Frie van Herk</v>
      </c>
      <c r="D15" s="22">
        <f>[1]Spelers!F11</f>
        <v>0.4</v>
      </c>
      <c r="E15" s="27">
        <f>'[1]Uitslagen Poule A'!O5+'[1]Uitslagen Poule A'!E11+'[1]Uitslagen Poule A'!O18+'[1]Uitslagen Poule A'!E22+'[1]Uitslagen Poule A'!O31+'[1]Uitslagen Poule A'!O33++'[1]Uitslagen Poule A'!E43+'[1]Uitslagen Poule A'!O46+'[1]Uitslagen Poule A'!E54+'[1]Uitslagen Poule A'!O60+'[1]Uitslagen Poule A'!E66+'[1]Uitslagen Poule A'!O73+'[1]Uitslagen Poule A'!E77+'[1]Uitslagen Poule A'!O86+'[1]Uitslagen Poule A'!O88+'[1]Uitslagen Poule A'!E98+'[1]Uitslagen Poule A'!O101+'[1]Uitslagen Poule A'!E109</f>
        <v>91</v>
      </c>
      <c r="F15" s="27">
        <f>'[1]Uitslagen Poule A'!H5+'[1]Uitslagen Poule A'!H11+'[1]Uitslagen Poule A'!H18+'[1]Uitslagen Poule A'!H22+'[1]Uitslagen Poule A'!H31+'[1]Uitslagen Poule A'!H33+'[1]Uitslagen Poule A'!H43+'[1]Uitslagen Poule A'!H46+'[1]Uitslagen Poule A'!H54+'[1]Uitslagen Poule A'!H60+'[1]Uitslagen Poule A'!H66+'[1]Uitslagen Poule A'!H73+'[1]Uitslagen Poule A'!H77+'[1]Uitslagen Poule A'!H86+'[1]Uitslagen Poule A'!H88+'[1]Uitslagen Poule A'!H98+'[1]Uitslagen Poule A'!H101+'[1]Uitslagen Poule A'!H109</f>
        <v>300</v>
      </c>
      <c r="G15" s="23">
        <f>'[1]Uitslagen Poule A'!K5+'[1]Uitslagen Poule A'!I11+'[1]Uitslagen Poule A'!K18+'[1]Uitslagen Poule A'!I22+'[1]Uitslagen Poule A'!K31+'[1]Uitslagen Poule A'!K33+'[1]Uitslagen Poule A'!I43+'[1]Uitslagen Poule A'!K46+'[1]Uitslagen Poule A'!I54+'[1]Uitslagen Poule A'!K60+'[1]Uitslagen Poule A'!I66+'[1]Uitslagen Poule A'!K73+'[1]Uitslagen Poule A'!I77+'[1]Uitslagen Poule A'!K86+'[1]Uitslagen Poule A'!K88+'[1]Uitslagen Poule A'!I98+'[1]Uitslagen Poule A'!K101+'[1]Uitslagen Poule A'!I109</f>
        <v>6</v>
      </c>
      <c r="H15" s="28">
        <f t="shared" si="1"/>
        <v>0.30333333333333334</v>
      </c>
      <c r="I15" s="29">
        <f t="shared" si="2"/>
        <v>0.7583333333333333</v>
      </c>
      <c r="J15" s="30">
        <f>'[1]Uitslagen Poule A'!AI21</f>
        <v>4</v>
      </c>
    </row>
    <row r="16" spans="1:10" ht="16.2" thickBot="1" x14ac:dyDescent="0.35">
      <c r="A16" s="32">
        <v>21</v>
      </c>
      <c r="B16" s="33">
        <f t="shared" si="0"/>
        <v>1</v>
      </c>
      <c r="C16" s="34" t="str">
        <f>[1]Spelers!D24</f>
        <v>Theo Sanders</v>
      </c>
      <c r="D16" s="35">
        <f>[1]Spelers!F24</f>
        <v>0.55000000000000004</v>
      </c>
      <c r="E16" s="36">
        <f>'[1]Uitslagen Poule A'!E65+'[1]Uitslagen Poule A'!O74+'[1]Uitslagen Poule A'!O76+'[1]Uitslagen Poule A'!E86+'[1]Uitslagen Poule A'!O89+'[1]Uitslagen Poule A'!E97+'[1]Uitslagen Poule A'!O102+'[1]Uitslagen Poule A'!E108</f>
        <v>12</v>
      </c>
      <c r="F16" s="36">
        <f>'[1]Uitslagen Poule A'!H65+'[1]Uitslagen Poule A'!H74+'[1]Uitslagen Poule A'!H76+'[1]Uitslagen Poule A'!H86+'[1]Uitslagen Poule A'!H89+'[1]Uitslagen Poule A'!H97+'[1]Uitslagen Poule A'!H102+'[1]Uitslagen Poule A'!H108</f>
        <v>30</v>
      </c>
      <c r="G16" s="37">
        <f>'[1]Uitslagen Poule A'!I65+'[1]Uitslagen Poule A'!K74+'[1]Uitslagen Poule A'!K76+'[1]Uitslagen Poule A'!I86+'[1]Uitslagen Poule A'!K89+'[1]Uitslagen Poule A'!I97+'[1]Uitslagen Poule A'!K102+'[1]Uitslagen Poule A'!I108</f>
        <v>0</v>
      </c>
      <c r="H16" s="38">
        <f t="shared" si="1"/>
        <v>0.4</v>
      </c>
      <c r="I16" s="39">
        <f t="shared" si="2"/>
        <v>0.72727272727272729</v>
      </c>
      <c r="J16" s="40">
        <f>'[1]Uitslagen Poule A'!AL21</f>
        <v>3</v>
      </c>
    </row>
    <row r="17" spans="1:10" ht="16.2" thickTop="1" x14ac:dyDescent="0.3">
      <c r="A17" s="41"/>
      <c r="B17" s="41"/>
      <c r="C17" s="42"/>
      <c r="D17" s="43"/>
      <c r="E17" s="44"/>
      <c r="F17" s="44"/>
      <c r="G17" s="45"/>
      <c r="H17" s="46"/>
      <c r="I17" s="47"/>
      <c r="J17" s="44"/>
    </row>
    <row r="18" spans="1:10" ht="15.6" x14ac:dyDescent="0.3">
      <c r="A18" s="41"/>
      <c r="B18" s="41"/>
      <c r="C18" s="42"/>
      <c r="D18" s="43"/>
      <c r="E18" s="44"/>
      <c r="F18" s="44"/>
      <c r="G18" s="45"/>
      <c r="H18" s="46"/>
      <c r="I18" s="47"/>
      <c r="J18" s="44"/>
    </row>
    <row r="19" spans="1:10" ht="18" thickBot="1" x14ac:dyDescent="0.35">
      <c r="A19" s="41"/>
      <c r="B19" s="41"/>
      <c r="C19" s="42"/>
      <c r="D19" s="43"/>
      <c r="E19" s="41"/>
      <c r="F19" s="41"/>
      <c r="G19" s="48"/>
      <c r="H19" s="46"/>
      <c r="I19" s="49" t="s">
        <v>12</v>
      </c>
      <c r="J19" s="41"/>
    </row>
    <row r="20" spans="1:10" ht="16.8" thickTop="1" thickBot="1" x14ac:dyDescent="0.35">
      <c r="A20" s="50" t="s">
        <v>1</v>
      </c>
      <c r="B20" s="51" t="s">
        <v>2</v>
      </c>
      <c r="C20" s="52" t="s">
        <v>3</v>
      </c>
      <c r="D20" s="53" t="s">
        <v>4</v>
      </c>
      <c r="E20" s="54" t="s">
        <v>5</v>
      </c>
      <c r="F20" s="54" t="s">
        <v>7</v>
      </c>
      <c r="G20" s="55" t="s">
        <v>8</v>
      </c>
      <c r="H20" s="53" t="s">
        <v>9</v>
      </c>
      <c r="I20" s="56" t="s">
        <v>11</v>
      </c>
      <c r="J20" s="57" t="s">
        <v>13</v>
      </c>
    </row>
    <row r="21" spans="1:10" ht="16.2" thickTop="1" x14ac:dyDescent="0.3">
      <c r="A21" s="12">
        <v>11</v>
      </c>
      <c r="B21" s="58">
        <f t="shared" ref="B21:B31" si="3">F21/30</f>
        <v>11</v>
      </c>
      <c r="C21" s="14" t="str">
        <f>[1]Spelers!D16</f>
        <v>Cor Kemerink</v>
      </c>
      <c r="D21" s="15">
        <f>[1]Spelers!F16</f>
        <v>0.33300000000000002</v>
      </c>
      <c r="E21" s="59">
        <f>'[1]Uitslagen Poule B'!E5+'[1]Uitslagen Poule B'!O12+'[1]Uitslagen Poule B'!E16+'[1]Uitslagen Poule B'!O25+'[1]Uitslagen Poule B'!E27+'[1]Uitslagen Poule B'!E37+'[1]Uitslagen Poule B'!O40+'[1]Uitslagen Poule B'!E48+'[1]Uitslagen Poule B'!O53+'[1]Uitslagen Poule B'!E60+'[1]Uitslagen Poule B'!O67+'[1]Uitslagen Poule B'!E71+'[1]Uitslagen Poule B'!O80+'[1]Uitslagen Poule B'!E82+'[1]Uitslagen Poule B'!E92+'[1]Uitslagen Poule B'!O95+'[1]Uitslagen Poule B'!E103+'[1]Uitslagen Poule B'!O108</f>
        <v>139</v>
      </c>
      <c r="F21" s="59">
        <f>'[1]Uitslagen Poule B'!H5+'[1]Uitslagen Poule B'!H12+'[1]Uitslagen Poule B'!H16+'[1]Uitslagen Poule B'!H25+'[1]Uitslagen Poule B'!H27+'[1]Uitslagen Poule B'!H37+'[1]Uitslagen Poule B'!H40+'[1]Uitslagen Poule B'!H48+'[1]Uitslagen Poule B'!H53+'[1]Uitslagen Poule B'!H60+'[1]Uitslagen Poule B'!H67+'[1]Uitslagen Poule B'!H71+'[1]Uitslagen Poule B'!H80+'[1]Uitslagen Poule B'!H82+'[1]Uitslagen Poule B'!H92+'[1]Uitslagen Poule B'!H95+'[1]Uitslagen Poule B'!H103+'[1]Uitslagen Poule B'!H108</f>
        <v>330</v>
      </c>
      <c r="G21" s="16">
        <f>'[1]Uitslagen Poule B'!I5+'[1]Uitslagen Poule B'!K12+'[1]Uitslagen Poule B'!I16+'[1]Uitslagen Poule B'!K25+'[1]Uitslagen Poule B'!I27+'[1]Uitslagen Poule B'!I37+'[1]Uitslagen Poule B'!K40+'[1]Uitslagen Poule B'!I48+'[1]Uitslagen Poule B'!K53+'[1]Uitslagen Poule B'!I60+'[1]Uitslagen Poule B'!K67+'[1]Uitslagen Poule B'!I71+'[1]Uitslagen Poule B'!K80+'[1]Uitslagen Poule B'!I82+'[1]Uitslagen Poule B'!I92+'[1]Uitslagen Poule B'!K95+'[1]Uitslagen Poule B'!I103+'[1]Uitslagen Poule B'!K108</f>
        <v>27</v>
      </c>
      <c r="H21" s="60">
        <f t="shared" ref="H21:H31" si="4">E21/F21</f>
        <v>0.4212121212121212</v>
      </c>
      <c r="I21" s="61">
        <f t="shared" ref="I21:I31" si="5">H21/D21</f>
        <v>1.2649012649012648</v>
      </c>
      <c r="J21" s="62">
        <f>'[1]Uitslagen Poule B'!AE21</f>
        <v>8</v>
      </c>
    </row>
    <row r="22" spans="1:10" ht="15.6" x14ac:dyDescent="0.3">
      <c r="A22" s="19">
        <v>15</v>
      </c>
      <c r="B22" s="63">
        <f t="shared" si="3"/>
        <v>11</v>
      </c>
      <c r="C22" s="21" t="str">
        <f>[1]Spelers!D14</f>
        <v>Kees Dierckx</v>
      </c>
      <c r="D22" s="28">
        <f>[1]Spelers!F14</f>
        <v>0.33300000000000002</v>
      </c>
      <c r="E22" s="27">
        <f>'[1]Uitslagen Poule B'!E3+'[1]Uitslagen Poule B'!E13+'[1]Uitslagen Poule B'!O16+'[1]Uitslagen Poule B'!E24+'[1]Uitslagen Poule B'!O29+'[1]Uitslagen Poule B'!E35+'[1]Uitslagen Poule B'!O42+'[1]Uitslagen Poule B'!E46+'[1]Uitslagen Poule B'!O55+'[1]Uitslagen Poule B'!E58+'[1]Uitslagen Poule B'!E68+'[1]Uitslagen Poule B'!O71+'[1]Uitslagen Poule B'!E79+'[1]Uitslagen Poule B'!O84+'[1]Uitslagen Poule B'!E90+'[1]Uitslagen Poule B'!O97+'[1]Uitslagen Poule B'!E101+'[1]Uitslagen Poule B'!O110</f>
        <v>111</v>
      </c>
      <c r="F22" s="27">
        <f>'[1]Uitslagen Poule B'!H3+'[1]Uitslagen Poule B'!H13+'[1]Uitslagen Poule B'!H16+'[1]Uitslagen Poule B'!H24+'[1]Uitslagen Poule B'!H29+'[1]Uitslagen Poule B'!H35+'[1]Uitslagen Poule B'!H42+'[1]Uitslagen Poule B'!H46+'[1]Uitslagen Poule B'!H55+'[1]Uitslagen Poule B'!H58+'[1]Uitslagen Poule B'!H68+'[1]Uitslagen Poule B'!H71+'[1]Uitslagen Poule B'!H79+'[1]Uitslagen Poule B'!H84+'[1]Uitslagen Poule B'!H90+'[1]Uitslagen Poule B'!H97+'[1]Uitslagen Poule B'!H101+'[1]Uitslagen Poule B'!H110</f>
        <v>330</v>
      </c>
      <c r="G22" s="23">
        <f>'[1]Uitslagen Poule B'!I3+'[1]Uitslagen Poule B'!I13+'[1]Uitslagen Poule B'!K16+'[1]Uitslagen Poule B'!I24+'[1]Uitslagen Poule B'!K29+'[1]Uitslagen Poule B'!I35+'[1]Uitslagen Poule B'!K42+'[1]Uitslagen Poule B'!I46+'[1]Uitslagen Poule B'!K55+'[1]Uitslagen Poule B'!I58+'[1]Uitslagen Poule B'!I68+'[1]Uitslagen Poule B'!K71+'[1]Uitslagen Poule B'!I79+'[1]Uitslagen Poule B'!K84+'[1]Uitslagen Poule B'!I90+'[1]Uitslagen Poule B'!K97+'[1]Uitslagen Poule B'!I101+'[1]Uitslagen Poule B'!K110</f>
        <v>25</v>
      </c>
      <c r="H22" s="28">
        <f t="shared" si="4"/>
        <v>0.33636363636363636</v>
      </c>
      <c r="I22" s="29">
        <f t="shared" si="5"/>
        <v>1.0101010101010099</v>
      </c>
      <c r="J22" s="30">
        <f>'[1]Uitslagen Poule B'!AC21</f>
        <v>5</v>
      </c>
    </row>
    <row r="23" spans="1:10" ht="15.6" x14ac:dyDescent="0.3">
      <c r="A23" s="19">
        <v>12</v>
      </c>
      <c r="B23" s="63">
        <f t="shared" si="3"/>
        <v>11</v>
      </c>
      <c r="C23" s="21" t="str">
        <f>[1]Spelers!D20</f>
        <v>Cees v Gestel</v>
      </c>
      <c r="D23" s="22">
        <f>[1]Spelers!F20</f>
        <v>0.26600000000000001</v>
      </c>
      <c r="E23" s="23">
        <f>'[1]Uitslagen Poule B'!O6+'[1]Uitslagen Poule B'!E10+'[1]Uitslagen Poule B'!O19+'[1]Uitslagen Poule B'!O21+'[1]Uitslagen Poule B'!E31+'[1]Uitslagen Poule B'!O34+'[1]Uitslagen Poule B'!E42+'[1]Uitslagen Poule B'!O47+'[1]Uitslagen Poule B'!E53+'[1]Uitslagen Poule B'!O61+'[1]Uitslagen Poule B'!E65+'[1]Uitslagen Poule B'!O74+'[1]Uitslagen Poule B'!O76+'[1]Uitslagen Poule B'!E86+'[1]Uitslagen Poule B'!O89+'[1]Uitslagen Poule B'!E97+'[1]Uitslagen Poule B'!O102+'[1]Uitslagen Poule B'!E108</f>
        <v>77</v>
      </c>
      <c r="F23" s="23">
        <f>'[1]Uitslagen Poule B'!H6+'[1]Uitslagen Poule B'!H10+'[1]Uitslagen Poule B'!H19+'[1]Uitslagen Poule B'!H21+'[1]Uitslagen Poule B'!H31+'[1]Uitslagen Poule B'!H34+'[1]Uitslagen Poule B'!H42+'[1]Uitslagen Poule B'!H47+'[1]Uitslagen Poule B'!H53+'[1]Uitslagen Poule B'!H61+'[1]Uitslagen Poule B'!H65+'[1]Uitslagen Poule B'!H74+'[1]Uitslagen Poule B'!H76+'[1]Uitslagen Poule B'!H86+'[1]Uitslagen Poule B'!H89+'[1]Uitslagen Poule B'!H97+'[1]Uitslagen Poule B'!H102+'[1]Uitslagen Poule B'!H108</f>
        <v>330</v>
      </c>
      <c r="G23" s="23">
        <f>'[1]Uitslagen Poule B'!K6+'[1]Uitslagen Poule B'!I10+'[1]Uitslagen Poule B'!K19+'[1]Uitslagen Poule B'!K21+'[1]Uitslagen Poule B'!I31+'[1]Uitslagen Poule B'!K34+'[1]Uitslagen Poule B'!I42+'[1]Uitslagen Poule B'!K47+'[1]Uitslagen Poule B'!I53+'[1]Uitslagen Poule B'!K61+'[1]Uitslagen Poule B'!I65+'[1]Uitslagen Poule B'!K74+'[1]Uitslagen Poule B'!K76+'[1]Uitslagen Poule B'!I86+'[1]Uitslagen Poule B'!K89+'[1]Uitslagen Poule B'!I97+'[1]Uitslagen Poule B'!K102+'[1]Uitslagen Poule B'!I108</f>
        <v>22</v>
      </c>
      <c r="H23" s="22">
        <f t="shared" si="4"/>
        <v>0.23333333333333334</v>
      </c>
      <c r="I23" s="24">
        <f t="shared" si="5"/>
        <v>0.8771929824561403</v>
      </c>
      <c r="J23" s="25">
        <f>'[1]Uitslagen Poule B'!AI21</f>
        <v>3</v>
      </c>
    </row>
    <row r="24" spans="1:10" ht="15.6" x14ac:dyDescent="0.3">
      <c r="A24" s="19">
        <v>14</v>
      </c>
      <c r="B24" s="63">
        <f t="shared" si="3"/>
        <v>11</v>
      </c>
      <c r="C24" s="21" t="str">
        <f>[1]Spelers!D22</f>
        <v>Jan Dirkx</v>
      </c>
      <c r="D24" s="22">
        <f>[1]Spelers!F22</f>
        <v>0.26600000000000001</v>
      </c>
      <c r="E24" s="27">
        <f>'[1]Uitslagen Poule B'!O4+'[1]Uitslagen Poule B'!E12+'[1]Uitslagen Poule B'!O17+'[1]Uitslagen Poule B'!E23+'[1]Uitslagen Poule B'!O30+'[1]Uitslagen Poule B'!E34+'[1]Uitslagen Poule B'!O43+'[1]Uitslagen Poule B'!O45+'[1]Uitslagen Poule B'!E55+'[1]Uitslagen Poule B'!O59+'[1]Uitslagen Poule B'!E67+'[1]Uitslagen Poule B'!O72+'[1]Uitslagen Poule B'!E78+'[1]Uitslagen Poule B'!O85+'[1]Uitslagen Poule B'!E89+'[1]Uitslagen Poule B'!O98+'[1]Uitslagen Poule B'!O100+'[1]Uitslagen Poule B'!E110</f>
        <v>86</v>
      </c>
      <c r="F24" s="27">
        <f>'[1]Uitslagen Poule B'!H4+'[1]Uitslagen Poule B'!H12+'[1]Uitslagen Poule B'!H17+'[1]Uitslagen Poule B'!H23+'[1]Uitslagen Poule B'!H30+'[1]Uitslagen Poule B'!H34+'[1]Uitslagen Poule B'!H43+'[1]Uitslagen Poule B'!H45+'[1]Uitslagen Poule B'!H55+'[1]Uitslagen Poule B'!H59+'[1]Uitslagen Poule B'!H67+'[1]Uitslagen Poule B'!H72+'[1]Uitslagen Poule B'!H78+'[1]Uitslagen Poule B'!H85+'[1]Uitslagen Poule B'!H89+'[1]Uitslagen Poule B'!H98+'[1]Uitslagen Poule B'!H100+'[1]Uitslagen Poule B'!H110</f>
        <v>330</v>
      </c>
      <c r="G24" s="23">
        <f>'[1]Uitslagen Poule B'!K4+'[1]Uitslagen Poule B'!I12+'[1]Uitslagen Poule B'!K17+'[1]Uitslagen Poule B'!I23+'[1]Uitslagen Poule B'!K30+'[1]Uitslagen Poule B'!I34+'[1]Uitslagen Poule B'!K43+'[1]Uitslagen Poule B'!K45+'[1]Uitslagen Poule B'!I55+'[1]Uitslagen Poule B'!K59+'[1]Uitslagen Poule B'!I67+'[1]Uitslagen Poule B'!K72+'[1]Uitslagen Poule B'!I78+'[1]Uitslagen Poule B'!K85+'[1]Uitslagen Poule B'!I89+'[1]Uitslagen Poule B'!K98+'[1]Uitslagen Poule B'!K100+'[1]Uitslagen Poule B'!I110</f>
        <v>16</v>
      </c>
      <c r="H24" s="28">
        <f t="shared" si="4"/>
        <v>0.26060606060606062</v>
      </c>
      <c r="I24" s="29">
        <f t="shared" si="5"/>
        <v>0.97972203235361133</v>
      </c>
      <c r="J24" s="30">
        <f>'[1]Uitslagen Poule B'!AK21</f>
        <v>2</v>
      </c>
    </row>
    <row r="25" spans="1:10" ht="15.6" x14ac:dyDescent="0.3">
      <c r="A25" s="19">
        <v>13</v>
      </c>
      <c r="B25" s="63">
        <f t="shared" si="3"/>
        <v>10</v>
      </c>
      <c r="C25" s="21" t="str">
        <f>[1]Spelers!D19</f>
        <v>Fons Fonteijn</v>
      </c>
      <c r="D25" s="22">
        <f>[1]Spelers!F19</f>
        <v>0.3</v>
      </c>
      <c r="E25" s="23">
        <f>'[1]Uitslagen Poule B'!O7+'[1]Uitslagen Poule B'!O9+'[1]Uitslagen Poule B'!E19+'[1]Uitslagen Poule B'!O22+'[1]Uitslagen Poule B'!E30+'[1]Uitslagen Poule B'!O35+'[1]Uitslagen Poule B'!E41+'[1]Uitslagen Poule B'!O48+'[1]Uitslagen Poule B'!E52+'[1]Uitslagen Poule B'!O62+'[1]Uitslagen Poule B'!O64+'[1]Uitslagen Poule B'!E74+'[1]Uitslagen Poule B'!O77+'[1]Uitslagen Poule B'!E85+'[1]Uitslagen Poule B'!O90+'[1]Uitslagen Poule B'!E96+'[1]Uitslagen Poule B'!O103+'[1]Uitslagen Poule B'!E107</f>
        <v>81</v>
      </c>
      <c r="F25" s="23">
        <f>'[1]Uitslagen Poule B'!H7+'[1]Uitslagen Poule B'!H9+'[1]Uitslagen Poule B'!H19+'[1]Uitslagen Poule B'!H22+'[1]Uitslagen Poule B'!H30+'[1]Uitslagen Poule B'!H35+'[1]Uitslagen Poule B'!H41+'[1]Uitslagen Poule B'!H48+'[1]Uitslagen Poule B'!H52+'[1]Uitslagen Poule B'!H62+'[1]Uitslagen Poule B'!H64+'[1]Uitslagen Poule B'!H74+'[1]Uitslagen Poule B'!H77+'[1]Uitslagen Poule B'!H85+'[1]Uitslagen Poule B'!H90+'[1]Uitslagen Poule B'!H96+'[1]Uitslagen Poule B'!H103+'[1]Uitslagen Poule B'!H107</f>
        <v>300</v>
      </c>
      <c r="G25" s="23">
        <f>'[1]Uitslagen Poule B'!K7+'[1]Uitslagen Poule B'!K9+'[1]Uitslagen Poule B'!I19+'[1]Uitslagen Poule B'!K22+'[1]Uitslagen Poule B'!I30+'[1]Uitslagen Poule B'!K35+'[1]Uitslagen Poule B'!I41+'[1]Uitslagen Poule B'!K48+'[1]Uitslagen Poule B'!I52+'[1]Uitslagen Poule B'!K62+'[1]Uitslagen Poule B'!K64+'[1]Uitslagen Poule B'!I74+'[1]Uitslagen Poule B'!K77+'[1]Uitslagen Poule B'!I85+'[1]Uitslagen Poule B'!K90+'[1]Uitslagen Poule B'!I96+'[1]Uitslagen Poule B'!K103+'[1]Uitslagen Poule B'!I107</f>
        <v>16</v>
      </c>
      <c r="H25" s="22">
        <f t="shared" si="4"/>
        <v>0.27</v>
      </c>
      <c r="I25" s="24">
        <f t="shared" si="5"/>
        <v>0.90000000000000013</v>
      </c>
      <c r="J25" s="25">
        <f>'[1]Uitslagen Poule B'!AH21</f>
        <v>5</v>
      </c>
    </row>
    <row r="26" spans="1:10" ht="15.6" x14ac:dyDescent="0.3">
      <c r="A26" s="19">
        <v>16</v>
      </c>
      <c r="B26" s="63">
        <f t="shared" si="3"/>
        <v>11</v>
      </c>
      <c r="C26" s="21" t="str">
        <f>[1]Spelers!D15</f>
        <v>Broer v Gisbergen</v>
      </c>
      <c r="D26" s="22">
        <f>[1]Spelers!F15</f>
        <v>0.33300000000000002</v>
      </c>
      <c r="E26" s="27">
        <f>'[1]Uitslagen Poule B'!E4+'[1]Uitslagen Poule B'!O13+'[1]Uitslagen Poule B'!E15+'[1]Uitslagen Poule B'!E25+'[1]Uitslagen Poule B'!O28+'[1]Uitslagen Poule B'!E36+'[1]Uitslagen Poule B'!O41+'[1]Uitslagen Poule B'!E47+'[1]Uitslagen Poule B'!O54+'[1]Uitslagen Poule B'!E59+'[1]Uitslagen Poule B'!O68+'[1]Uitslagen Poule B'!E70+'[1]Uitslagen Poule B'!E80+'[1]Uitslagen Poule B'!O83+'[1]Uitslagen Poule B'!E91+'[1]Uitslagen Poule B'!O96+'[1]Uitslagen Poule B'!E102+'[1]Uitslagen Poule B'!O109</f>
        <v>68</v>
      </c>
      <c r="F26" s="27">
        <f>'[1]Uitslagen Poule B'!H4+'[1]Uitslagen Poule B'!H13+'[1]Uitslagen Poule B'!H15+'[1]Uitslagen Poule B'!H25+'[1]Uitslagen Poule B'!H28+'[1]Uitslagen Poule B'!H36+'[1]Uitslagen Poule B'!H41+'[1]Uitslagen Poule B'!H47+'[1]Uitslagen Poule B'!H54+'[1]Uitslagen Poule B'!H59+'[1]Uitslagen Poule B'!H68+'[1]Uitslagen Poule B'!H70+'[1]Uitslagen Poule B'!H80+'[1]Uitslagen Poule B'!H83+'[1]Uitslagen Poule B'!H91+'[1]Uitslagen Poule B'!H96+'[1]Uitslagen Poule B'!H102+'[1]Uitslagen Poule B'!H109</f>
        <v>330</v>
      </c>
      <c r="G26" s="23">
        <f>'[1]Uitslagen Poule B'!I4+'[1]Uitslagen Poule B'!K13+'[1]Uitslagen Poule B'!I15+'[1]Uitslagen Poule B'!I25+'[1]Uitslagen Poule B'!K28+'[1]Uitslagen Poule B'!I36+'[1]Uitslagen Poule B'!K41+'[1]Uitslagen Poule B'!I47+'[1]Uitslagen Poule B'!K54+'[1]Uitslagen Poule B'!I59+'[1]Uitslagen Poule B'!K68+'[1]Uitslagen Poule B'!I70+'[1]Uitslagen Poule B'!I80+'[1]Uitslagen Poule B'!K83+'[1]Uitslagen Poule B'!I91+'[1]Uitslagen Poule B'!K96+'[1]Uitslagen Poule B'!I102+'[1]Uitslagen Poule B'!K109</f>
        <v>12</v>
      </c>
      <c r="H26" s="28">
        <f t="shared" si="4"/>
        <v>0.20606060606060606</v>
      </c>
      <c r="I26" s="29">
        <f t="shared" si="5"/>
        <v>0.61880061880061876</v>
      </c>
      <c r="J26" s="30">
        <f>'[1]Uitslagen Poule B'!AD21</f>
        <v>3</v>
      </c>
    </row>
    <row r="27" spans="1:10" ht="15.6" x14ac:dyDescent="0.3">
      <c r="A27" s="19">
        <v>17</v>
      </c>
      <c r="B27" s="63">
        <f t="shared" si="3"/>
        <v>11</v>
      </c>
      <c r="C27" s="21" t="str">
        <f>[1]Spelers!D21</f>
        <v>Will Kox</v>
      </c>
      <c r="D27" s="22">
        <f>[1]Spelers!F21</f>
        <v>0.26600000000000001</v>
      </c>
      <c r="E27" s="27">
        <f>'[1]Uitslagen Poule B'!O5+'[1]Uitslagen Poule B'!E11+'[1]Uitslagen Poule B'!O18+'[1]Uitslagen Poule B'!E22+'[1]Uitslagen Poule B'!O31+'[1]Uitslagen Poule B'!O33+'[1]Uitslagen Poule B'!E43+'[1]Uitslagen Poule B'!O46+'[1]Uitslagen Poule B'!E54+'[1]Uitslagen Poule B'!O60+'[1]Uitslagen Poule B'!E66+'[1]Uitslagen Poule B'!O73+'[1]Uitslagen Poule B'!E77+'[1]Uitslagen Poule B'!O86+'[1]Uitslagen Poule B'!O88+'[1]Uitslagen Poule B'!E98+'[1]Uitslagen Poule B'!O101+'[1]Uitslagen Poule B'!E109</f>
        <v>68</v>
      </c>
      <c r="F27" s="27">
        <f>'[1]Uitslagen Poule B'!H5+'[1]Uitslagen Poule B'!H11+'[1]Uitslagen Poule B'!H18+'[1]Uitslagen Poule B'!H22+'[1]Uitslagen Poule B'!H31+'[1]Uitslagen Poule B'!H33+'[1]Uitslagen Poule B'!H43+'[1]Uitslagen Poule B'!H46+'[1]Uitslagen Poule B'!H54+'[1]Uitslagen Poule B'!H60+'[1]Uitslagen Poule B'!H66+'[1]Uitslagen Poule B'!H73+'[1]Uitslagen Poule B'!H77+'[1]Uitslagen Poule B'!H86+'[1]Uitslagen Poule B'!H88+'[1]Uitslagen Poule B'!H98+'[1]Uitslagen Poule B'!H101+'[1]Uitslagen Poule B'!H109</f>
        <v>330</v>
      </c>
      <c r="G27" s="23">
        <f>'[1]Uitslagen Poule B'!K5+'[1]Uitslagen Poule B'!I11+'[1]Uitslagen Poule B'!K18+'[1]Uitslagen Poule B'!I22+'[1]Uitslagen Poule B'!K31+'[1]Uitslagen Poule B'!K33+'[1]Uitslagen Poule B'!I43+'[1]Uitslagen Poule B'!K46+'[1]Uitslagen Poule B'!I54+'[1]Uitslagen Poule B'!K60+'[1]Uitslagen Poule B'!I66+'[1]Uitslagen Poule B'!K73+'[1]Uitslagen Poule B'!I77+'[1]Uitslagen Poule B'!K86+'[1]Uitslagen Poule B'!K88+'[1]Uitslagen Poule B'!I98+'[1]Uitslagen Poule B'!K101+'[1]Uitslagen Poule B'!I109</f>
        <v>11</v>
      </c>
      <c r="H27" s="28">
        <f t="shared" si="4"/>
        <v>0.20606060606060606</v>
      </c>
      <c r="I27" s="29">
        <f t="shared" si="5"/>
        <v>0.77466393255866939</v>
      </c>
      <c r="J27" s="30">
        <f>'[1]Uitslagen Poule B'!AJ21</f>
        <v>3</v>
      </c>
    </row>
    <row r="28" spans="1:10" ht="15.6" x14ac:dyDescent="0.3">
      <c r="A28" s="19">
        <v>18</v>
      </c>
      <c r="B28" s="63">
        <f t="shared" si="3"/>
        <v>11</v>
      </c>
      <c r="C28" s="21" t="str">
        <f>[1]Spelers!D17</f>
        <v>John v Schaijk</v>
      </c>
      <c r="D28" s="22">
        <f>[1]Spelers!F17</f>
        <v>0.3</v>
      </c>
      <c r="E28" s="23">
        <f>'[1]Uitslagen Poule B'!E6+'[1]Uitslagen Poule B'!O11+'[1]Uitslagen Poule B'!E17+'[1]Uitslagen Poule B'!O24+'[1]Uitslagen Poule B'!E28+'[1]Uitslagen Poule B'!O37+'[1]Uitslagen Poule B'!E39+'[1]Uitslagen Poule B'!E49+'[1]Uitslagen Poule B'!O52+'[1]Uitslagen Poule B'!E61+'[1]Uitslagen Poule B'!O66+'[1]Uitslagen Poule B'!E72+'[1]Uitslagen Poule B'!O79+'[1]Uitslagen Poule B'!E83+'[1]Uitslagen Poule B'!O92+'[1]Uitslagen Poule B'!E94+'[1]Uitslagen Poule B'!E104+'[1]Uitslagen Poule B'!O107</f>
        <v>57</v>
      </c>
      <c r="F28" s="23">
        <f>'[1]Uitslagen Poule B'!H6+'[1]Uitslagen Poule B'!H11+'[1]Uitslagen Poule B'!H17+'[1]Uitslagen Poule B'!H24+'[1]Uitslagen Poule B'!H28+'[1]Uitslagen Poule B'!H37+'[1]Uitslagen Poule B'!H39+'[1]Uitslagen Poule B'!H49+'[1]Uitslagen Poule B'!H52+'[1]Uitslagen Poule B'!H61+'[1]Uitslagen Poule B'!H66+'[1]Uitslagen Poule B'!H72+'[1]Uitslagen Poule B'!H79+'[1]Uitslagen Poule B'!H83+'[1]Uitslagen Poule B'!H92+'[1]Uitslagen Poule B'!H94+'[1]Uitslagen Poule B'!H104+'[1]Uitslagen Poule B'!H107</f>
        <v>330</v>
      </c>
      <c r="G28" s="23">
        <f>'[1]Uitslagen Poule B'!I6+'[1]Uitslagen Poule B'!K11+'[1]Uitslagen Poule B'!I17+'[1]Uitslagen Poule B'!K24+'[1]Uitslagen Poule B'!I28+'[1]Uitslagen Poule B'!K37+'[1]Uitslagen Poule B'!I39+'[1]Uitslagen Poule B'!I49+'[1]Uitslagen Poule B'!K52+'[1]Uitslagen Poule B'!I61+'[1]Uitslagen Poule B'!K66+'[1]Uitslagen Poule B'!I72+'[1]Uitslagen Poule B'!K79+'[1]Uitslagen Poule B'!I83+'[1]Uitslagen Poule B'!K92+'[1]Uitslagen Poule B'!I94+'[1]Uitslagen Poule B'!I104+'[1]Uitslagen Poule B'!K107</f>
        <v>11</v>
      </c>
      <c r="H28" s="22">
        <f t="shared" si="4"/>
        <v>0.17272727272727273</v>
      </c>
      <c r="I28" s="24">
        <f t="shared" si="5"/>
        <v>0.5757575757575758</v>
      </c>
      <c r="J28" s="25">
        <f>'[1]Uitslagen Poule B'!AF21</f>
        <v>3</v>
      </c>
    </row>
    <row r="29" spans="1:10" ht="15.6" x14ac:dyDescent="0.3">
      <c r="A29" s="19">
        <v>19</v>
      </c>
      <c r="B29" s="63">
        <f t="shared" si="3"/>
        <v>11</v>
      </c>
      <c r="C29" s="21" t="str">
        <f>[1]Spelers!D18</f>
        <v>Thijs v d Zanden</v>
      </c>
      <c r="D29" s="22">
        <f>[1]Spelers!F18</f>
        <v>0.3</v>
      </c>
      <c r="E29" s="27">
        <f>'[1]Uitslagen Poule B'!E7+'[1]Uitslagen Poule B'!O10+'[1]Uitslagen Poule B'!E18+'[1]Uitslagen Poule B'!O23+'[1]Uitslagen Poule B'!E29+'[1]Uitslagen Poule B'!O36+'[1]Uitslagen Poule B'!E40+'[1]Uitslagen Poule B'!O49+'[1]Uitslagen Poule B'!E51+'[1]Uitslagen Poule B'!E62+'[1]Uitslagen Poule B'!O65+'[1]Uitslagen Poule B'!E73+'[1]Uitslagen Poule B'!O78+'[1]Uitslagen Poule B'!E84+'[1]Uitslagen Poule B'!O91+'[1]Uitslagen Poule B'!E95+'[1]Uitslagen Poule B'!O104+'[1]Uitslagen Poule B'!E106</f>
        <v>71</v>
      </c>
      <c r="F29" s="27">
        <f>'[1]Uitslagen Poule B'!H7+'[1]Uitslagen Poule B'!H10+'[1]Uitslagen Poule B'!H18+'[1]Uitslagen Poule B'!H23+'[1]Uitslagen Poule B'!H29+'[1]Uitslagen Poule B'!H36+'[1]Uitslagen Poule B'!H40+'[1]Uitslagen Poule B'!H49+'[1]Uitslagen Poule B'!H51+'[1]Uitslagen Poule B'!H62+'[1]Uitslagen Poule B'!H65+'[1]Uitslagen Poule B'!H73+'[1]Uitslagen Poule B'!H78+'[1]Uitslagen Poule B'!H84+'[1]Uitslagen Poule B'!H91+'[1]Uitslagen Poule B'!H95+'[1]Uitslagen Poule B'!H104+'[1]Uitslagen Poule B'!H106</f>
        <v>330</v>
      </c>
      <c r="G29" s="23">
        <f>'[1]Uitslagen Poule B'!I7+'[1]Uitslagen Poule B'!K10+'[1]Uitslagen Poule B'!I18+'[1]Uitslagen Poule B'!K23+'[1]Uitslagen Poule B'!I29+'[1]Uitslagen Poule B'!K36+'[1]Uitslagen Poule B'!I40+'[1]Uitslagen Poule B'!K49+'[1]Uitslagen Poule B'!I51+'[1]Uitslagen Poule B'!I62+'[1]Uitslagen Poule B'!K65+'[1]Uitslagen Poule B'!I73+'[1]Uitslagen Poule B'!K78+'[1]Uitslagen Poule B'!I84+'[1]Uitslagen Poule B'!K91+'[1]Uitslagen Poule B'!I95+'[1]Uitslagen Poule B'!K104+'[1]Uitslagen Poule B'!I106</f>
        <v>7</v>
      </c>
      <c r="H29" s="28">
        <f t="shared" si="4"/>
        <v>0.21515151515151515</v>
      </c>
      <c r="I29" s="29">
        <f t="shared" si="5"/>
        <v>0.71717171717171724</v>
      </c>
      <c r="J29" s="30">
        <f>'[1]Uitslagen Poule B'!AG21</f>
        <v>3</v>
      </c>
    </row>
    <row r="30" spans="1:10" ht="15.6" x14ac:dyDescent="0.3">
      <c r="A30" s="64">
        <v>22</v>
      </c>
      <c r="B30" s="65">
        <f t="shared" si="3"/>
        <v>1</v>
      </c>
      <c r="C30" s="66" t="str">
        <f>[1]Spelers!D25</f>
        <v>Jan Lavrijsen</v>
      </c>
      <c r="D30" s="67">
        <f>[1]Spelers!F25</f>
        <v>0.33300000000000002</v>
      </c>
      <c r="E30" s="68">
        <f>'[1]Uitslagen Poule B'!O66+'[1]Uitslagen Poule B'!E72+'[1]Uitslagen Poule B'!O79+'[1]Uitslagen Poule B'!E83+'[1]Uitslagen Poule B'!O92+'[1]Uitslagen Poule B'!E94+'[1]Uitslagen Poule B'!E104+'[1]Uitslagen Poule B'!O107</f>
        <v>12</v>
      </c>
      <c r="F30" s="68">
        <f>'[1]Uitslagen Poule B'!H66+'[1]Uitslagen Poule B'!H72+'[1]Uitslagen Poule B'!H79+'[1]Uitslagen Poule B'!H83+'[1]Uitslagen Poule B'!H92+'[1]Uitslagen Poule B'!H94+'[1]Uitslagen Poule B'!H104+'[1]Uitslagen Poule B'!H107</f>
        <v>30</v>
      </c>
      <c r="G30" s="69">
        <f>'[1]Uitslagen Poule B'!K66+'[1]Uitslagen Poule B'!I72+'[1]Uitslagen Poule B'!K79+'[1]Uitslagen Poule B'!I83+'[1]Uitslagen Poule B'!K92+'[1]Uitslagen Poule B'!I94+'[1]Uitslagen Poule B'!I104+'[1]Uitslagen Poule B'!K107</f>
        <v>3</v>
      </c>
      <c r="H30" s="70">
        <f t="shared" si="4"/>
        <v>0.4</v>
      </c>
      <c r="I30" s="71">
        <f t="shared" si="5"/>
        <v>1.2012012012012012</v>
      </c>
      <c r="J30" s="72">
        <f>'[1]Uitslagen Poule B'!AM21</f>
        <v>3</v>
      </c>
    </row>
    <row r="31" spans="1:10" ht="16.2" thickBot="1" x14ac:dyDescent="0.35">
      <c r="A31" s="32">
        <v>20</v>
      </c>
      <c r="B31" s="33">
        <f t="shared" si="3"/>
        <v>10</v>
      </c>
      <c r="C31" s="34" t="str">
        <f>[1]Spelers!D23</f>
        <v>Gerard Swaanen</v>
      </c>
      <c r="D31" s="35">
        <f>[1]Spelers!F23</f>
        <v>0.26600000000000001</v>
      </c>
      <c r="E31" s="36">
        <f>'[1]Uitslagen Poule B'!O3+'[1]Uitslagen Poule B'!E9+'[1]Uitslagen Poule B'!O15+'[1]Uitslagen Poule B'!E21+'[1]Uitslagen Poule B'!O27+'[1]Uitslagen Poule B'!E33+'[1]Uitslagen Poule B'!O39+'[1]Uitslagen Poule B'!E45+'[1]Uitslagen Poule B'!O51+'[1]Uitslagen Poule B'!O58+'[1]Uitslagen Poule B'!E64+'[1]Uitslagen Poule B'!O70+'[1]Uitslagen Poule B'!E76+'[1]Uitslagen Poule B'!O82+'[1]Uitslagen Poule B'!E88+'[1]Uitslagen Poule B'!O94+'[1]Uitslagen Poule B'!E100+'[1]Uitslagen Poule B'!O106</f>
        <v>32</v>
      </c>
      <c r="F31" s="36">
        <f>'[1]Uitslagen Poule B'!H3+'[1]Uitslagen Poule B'!H9+'[1]Uitslagen Poule B'!H15+'[1]Uitslagen Poule B'!H21+'[1]Uitslagen Poule B'!H27+'[1]Uitslagen Poule B'!H33+'[1]Uitslagen Poule B'!H39+'[1]Uitslagen Poule B'!H45+'[1]Uitslagen Poule B'!H51+'[1]Uitslagen Poule B'!H58+'[1]Uitslagen Poule B'!H64+'[1]Uitslagen Poule B'!H70+'[1]Uitslagen Poule B'!H76+'[1]Uitslagen Poule B'!H82+'[1]Uitslagen Poule B'!H88+'[1]Uitslagen Poule B'!H94+'[1]Uitslagen Poule B'!H100+'[1]Uitslagen Poule B'!H106</f>
        <v>300</v>
      </c>
      <c r="G31" s="37">
        <f>'[1]Uitslagen Poule B'!K3+'[1]Uitslagen Poule B'!I9+'[1]Uitslagen Poule B'!K15+'[1]Uitslagen Poule B'!I21+'[1]Uitslagen Poule B'!K27+'[1]Uitslagen Poule B'!I33+'[1]Uitslagen Poule B'!K39+'[1]Uitslagen Poule B'!I45+'[1]Uitslagen Poule B'!K51+'[1]Uitslagen Poule B'!K58+'[1]Uitslagen Poule B'!I64+'[1]Uitslagen Poule B'!K70+'[1]Uitslagen Poule B'!I76+'[1]Uitslagen Poule B'!K82+'[1]Uitslagen Poule B'!I88+'[1]Uitslagen Poule B'!K94+'[1]Uitslagen Poule B'!I100+'[1]Uitslagen Poule B'!K106</f>
        <v>2</v>
      </c>
      <c r="H31" s="38">
        <f t="shared" si="4"/>
        <v>0.10666666666666667</v>
      </c>
      <c r="I31" s="39">
        <f t="shared" si="5"/>
        <v>0.40100250626566414</v>
      </c>
      <c r="J31" s="40">
        <f>'[1]Uitslagen Poule B'!AL21</f>
        <v>2</v>
      </c>
    </row>
    <row r="32" spans="1:10" ht="15" thickTop="1" x14ac:dyDescent="0.3"/>
  </sheetData>
  <sheetProtection password="DEE7" sheet="1" objects="1" scenarios="1"/>
  <mergeCells count="2">
    <mergeCell ref="H1:I1"/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5672-31F3-4BF5-95C3-218405C13499}">
  <sheetPr>
    <tabColor rgb="FFFF0000"/>
  </sheetPr>
  <dimension ref="A1:D32"/>
  <sheetViews>
    <sheetView tabSelected="1" workbookViewId="0">
      <selection activeCell="J21" sqref="J21"/>
    </sheetView>
  </sheetViews>
  <sheetFormatPr defaultRowHeight="14.4" x14ac:dyDescent="0.3"/>
  <cols>
    <col min="2" max="2" width="22.33203125" customWidth="1"/>
    <col min="3" max="3" width="3.77734375" customWidth="1"/>
    <col min="4" max="4" width="22.5546875" customWidth="1"/>
  </cols>
  <sheetData>
    <row r="1" spans="1:4" ht="17.399999999999999" x14ac:dyDescent="0.3">
      <c r="A1" s="188" t="s">
        <v>98</v>
      </c>
      <c r="B1" s="189"/>
      <c r="C1" s="190"/>
      <c r="D1" s="189"/>
    </row>
    <row r="2" spans="1:4" x14ac:dyDescent="0.3">
      <c r="A2" s="189"/>
      <c r="B2" s="191" t="s">
        <v>99</v>
      </c>
      <c r="C2" s="190"/>
      <c r="D2" s="192">
        <f ca="1">NOW()</f>
        <v>45663.444364351853</v>
      </c>
    </row>
    <row r="3" spans="1:4" ht="17.399999999999999" x14ac:dyDescent="0.3">
      <c r="A3" s="7" t="s">
        <v>69</v>
      </c>
      <c r="B3" s="193" t="s">
        <v>100</v>
      </c>
      <c r="C3" s="193"/>
      <c r="D3" s="193"/>
    </row>
    <row r="4" spans="1:4" ht="15.6" x14ac:dyDescent="0.3">
      <c r="A4" s="194">
        <v>2</v>
      </c>
      <c r="B4" s="195" t="s">
        <v>42</v>
      </c>
      <c r="C4" s="196" t="s">
        <v>47</v>
      </c>
      <c r="D4" s="195" t="s">
        <v>101</v>
      </c>
    </row>
    <row r="5" spans="1:4" ht="15.6" x14ac:dyDescent="0.3">
      <c r="A5" s="194">
        <v>10</v>
      </c>
      <c r="B5" s="197" t="s">
        <v>33</v>
      </c>
      <c r="C5" s="194" t="s">
        <v>47</v>
      </c>
      <c r="D5" s="197" t="s">
        <v>66</v>
      </c>
    </row>
    <row r="6" spans="1:4" ht="15.6" x14ac:dyDescent="0.3">
      <c r="A6" s="194">
        <v>10</v>
      </c>
      <c r="B6" s="197" t="s">
        <v>101</v>
      </c>
      <c r="C6" s="194" t="s">
        <v>47</v>
      </c>
      <c r="D6" s="197" t="s">
        <v>38</v>
      </c>
    </row>
    <row r="7" spans="1:4" ht="15.6" x14ac:dyDescent="0.3">
      <c r="A7" s="194">
        <v>11</v>
      </c>
      <c r="B7" s="197" t="s">
        <v>30</v>
      </c>
      <c r="C7" s="194" t="s">
        <v>47</v>
      </c>
      <c r="D7" s="197" t="s">
        <v>35</v>
      </c>
    </row>
    <row r="8" spans="1:4" ht="15.6" x14ac:dyDescent="0.3">
      <c r="A8" s="194">
        <v>11</v>
      </c>
      <c r="B8" s="197" t="s">
        <v>44</v>
      </c>
      <c r="C8" s="194" t="s">
        <v>47</v>
      </c>
      <c r="D8" s="197" t="s">
        <v>102</v>
      </c>
    </row>
    <row r="9" spans="1:4" ht="15.6" x14ac:dyDescent="0.3">
      <c r="A9" s="194">
        <v>11</v>
      </c>
      <c r="B9" s="197" t="s">
        <v>26</v>
      </c>
      <c r="C9" s="194" t="s">
        <v>47</v>
      </c>
      <c r="D9" s="197" t="s">
        <v>44</v>
      </c>
    </row>
    <row r="10" spans="1:4" ht="15.6" x14ac:dyDescent="0.3">
      <c r="A10" s="194"/>
      <c r="B10" s="197"/>
      <c r="C10" s="194"/>
      <c r="D10" s="197"/>
    </row>
    <row r="11" spans="1:4" ht="15.6" x14ac:dyDescent="0.3">
      <c r="A11" s="194"/>
      <c r="B11" s="197"/>
      <c r="C11" s="194"/>
      <c r="D11" s="197"/>
    </row>
    <row r="12" spans="1:4" ht="15.6" x14ac:dyDescent="0.3">
      <c r="A12" s="194"/>
      <c r="B12" s="197"/>
      <c r="C12" s="194"/>
      <c r="D12" s="197"/>
    </row>
    <row r="13" spans="1:4" ht="15.6" x14ac:dyDescent="0.3">
      <c r="A13" s="194"/>
      <c r="B13" s="197"/>
      <c r="C13" s="194"/>
      <c r="D13" s="197"/>
    </row>
    <row r="14" spans="1:4" ht="17.399999999999999" x14ac:dyDescent="0.3">
      <c r="A14" s="178" t="s">
        <v>103</v>
      </c>
      <c r="B14" s="179"/>
      <c r="C14" s="179"/>
      <c r="D14" s="180"/>
    </row>
    <row r="15" spans="1:4" ht="15.6" x14ac:dyDescent="0.3">
      <c r="A15" s="194"/>
      <c r="B15" s="197"/>
      <c r="C15" s="194"/>
      <c r="D15" s="197"/>
    </row>
    <row r="16" spans="1:4" ht="15.6" x14ac:dyDescent="0.3">
      <c r="A16" s="194"/>
      <c r="B16" s="197"/>
      <c r="C16" s="194"/>
      <c r="D16" s="197"/>
    </row>
    <row r="17" spans="1:4" ht="15.6" x14ac:dyDescent="0.3">
      <c r="A17" s="194"/>
      <c r="B17" s="197"/>
      <c r="C17" s="194"/>
      <c r="D17" s="197"/>
    </row>
    <row r="18" spans="1:4" ht="15.6" x14ac:dyDescent="0.3">
      <c r="A18" s="194"/>
      <c r="B18" s="197"/>
      <c r="C18" s="194"/>
      <c r="D18" s="197"/>
    </row>
    <row r="19" spans="1:4" ht="15.6" x14ac:dyDescent="0.3">
      <c r="A19" s="194"/>
      <c r="B19" s="197"/>
      <c r="C19" s="194"/>
      <c r="D19" s="197"/>
    </row>
    <row r="20" spans="1:4" ht="15.6" x14ac:dyDescent="0.3">
      <c r="A20" s="194"/>
      <c r="B20" s="197"/>
      <c r="C20" s="194"/>
      <c r="D20" s="197"/>
    </row>
    <row r="21" spans="1:4" ht="15.6" x14ac:dyDescent="0.3">
      <c r="A21" s="194"/>
      <c r="B21" s="197"/>
      <c r="C21" s="194"/>
      <c r="D21" s="197"/>
    </row>
    <row r="22" spans="1:4" ht="15.6" x14ac:dyDescent="0.3">
      <c r="A22" s="194"/>
      <c r="B22" s="197"/>
      <c r="C22" s="194"/>
      <c r="D22" s="197"/>
    </row>
    <row r="23" spans="1:4" ht="15.6" x14ac:dyDescent="0.3">
      <c r="A23" s="194"/>
      <c r="B23" s="197"/>
      <c r="C23" s="194"/>
      <c r="D23" s="197"/>
    </row>
    <row r="24" spans="1:4" ht="15.6" x14ac:dyDescent="0.3">
      <c r="A24" s="194"/>
      <c r="B24" s="197"/>
      <c r="C24" s="194"/>
      <c r="D24" s="197"/>
    </row>
    <row r="25" spans="1:4" ht="15.6" x14ac:dyDescent="0.3">
      <c r="A25" s="194"/>
      <c r="B25" s="197"/>
      <c r="C25" s="194"/>
      <c r="D25" s="197"/>
    </row>
    <row r="26" spans="1:4" ht="15.6" x14ac:dyDescent="0.3">
      <c r="A26" s="194"/>
      <c r="B26" s="197"/>
      <c r="C26" s="194"/>
      <c r="D26" s="197"/>
    </row>
    <row r="27" spans="1:4" ht="15.6" x14ac:dyDescent="0.3">
      <c r="A27" s="194"/>
      <c r="B27" s="197"/>
      <c r="C27" s="194"/>
      <c r="D27" s="197"/>
    </row>
    <row r="28" spans="1:4" ht="15.6" x14ac:dyDescent="0.3">
      <c r="A28" s="194"/>
      <c r="B28" s="197"/>
      <c r="C28" s="194"/>
      <c r="D28" s="197"/>
    </row>
    <row r="29" spans="1:4" ht="15.6" x14ac:dyDescent="0.3">
      <c r="A29" s="194"/>
      <c r="B29" s="197"/>
      <c r="C29" s="194"/>
      <c r="D29" s="197"/>
    </row>
    <row r="30" spans="1:4" ht="15.6" x14ac:dyDescent="0.3">
      <c r="A30" s="194"/>
      <c r="B30" s="197"/>
      <c r="C30" s="194"/>
      <c r="D30" s="197"/>
    </row>
    <row r="31" spans="1:4" ht="15.6" x14ac:dyDescent="0.3">
      <c r="A31" s="194"/>
      <c r="B31" s="197"/>
      <c r="C31" s="194"/>
      <c r="D31" s="197"/>
    </row>
    <row r="32" spans="1:4" ht="15.6" x14ac:dyDescent="0.3">
      <c r="A32" s="194"/>
      <c r="B32" s="197"/>
      <c r="C32" s="194"/>
      <c r="D32" s="197"/>
    </row>
  </sheetData>
  <sheetProtection password="DEE7" sheet="1" objects="1" scenarios="1"/>
  <mergeCells count="2">
    <mergeCell ref="B3:D3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Spelers</vt:lpstr>
      <vt:lpstr>Speelschema</vt:lpstr>
      <vt:lpstr>Uitslagen Poule A</vt:lpstr>
      <vt:lpstr>Uitslagen Poule B</vt:lpstr>
      <vt:lpstr>Stand</vt:lpstr>
      <vt:lpstr>Blad1</vt:lpstr>
    </vt:vector>
  </TitlesOfParts>
  <Company>Softtrack 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Herpt</dc:creator>
  <cp:lastModifiedBy>van Herpt</cp:lastModifiedBy>
  <dcterms:created xsi:type="dcterms:W3CDTF">2025-01-06T08:43:33Z</dcterms:created>
  <dcterms:modified xsi:type="dcterms:W3CDTF">2025-01-06T09:41:35Z</dcterms:modified>
</cp:coreProperties>
</file>